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Default Extension="docx" ContentType="application/vnd.openxmlformats-officedocument.wordprocessingml.document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485" tabRatio="606" activeTab="0"/>
  </bookViews>
  <sheets>
    <sheet name="Texto" sheetId="1" r:id="rId1"/>
    <sheet name="Atendimentos Anual" sheetId="2" r:id="rId2"/>
    <sheet name="Protocolos anual" sheetId="3" r:id="rId3"/>
    <sheet name="Assuntos Anual" sheetId="4" r:id="rId4"/>
    <sheet name="Secretarias Anual" sheetId="5" r:id="rId5"/>
    <sheet name="Subprefeituras Anual" sheetId="6" r:id="rId6"/>
    <sheet name="Plan4" sheetId="7" state="hidden" r:id="rId7"/>
  </sheets>
  <definedNames>
    <definedName name="_xlfn.IFERROR" hidden="1">#NAME?</definedName>
  </definedNames>
  <calcPr fullCalcOnLoad="1"/>
  <pivotCaches>
    <pivotCache cacheId="2" r:id="rId8"/>
  </pivotCaches>
</workbook>
</file>

<file path=xl/sharedStrings.xml><?xml version="1.0" encoding="utf-8"?>
<sst xmlns="http://schemas.openxmlformats.org/spreadsheetml/2006/main" count="246" uniqueCount="165">
  <si>
    <t>Controladoria Geral do Município - Ouvidoria Geral</t>
  </si>
  <si>
    <t>ATENDIMENTOS**</t>
  </si>
  <si>
    <t>variação***</t>
  </si>
  <si>
    <t>Telefone</t>
  </si>
  <si>
    <t>Formulário eletrônico</t>
  </si>
  <si>
    <t>E-mail</t>
  </si>
  <si>
    <t>TOTAL</t>
  </si>
  <si>
    <t>* Sistema de Informação e Documentação da Ouvidoria Geral do Município</t>
  </si>
  <si>
    <t>variação**</t>
  </si>
  <si>
    <t>** variação percentual em relação ao mês imediatamente anterior</t>
  </si>
  <si>
    <t>SECRETARIA</t>
  </si>
  <si>
    <t>Gabinete do Prefeito</t>
  </si>
  <si>
    <t>Secretaria do Governo Municipal</t>
  </si>
  <si>
    <t>Secretaria Municipal da Saúde</t>
  </si>
  <si>
    <t>Secretaria Municipal de Assistência e Desenvolvimento Social</t>
  </si>
  <si>
    <t>Secretaria Municipal de Cultura</t>
  </si>
  <si>
    <t>Secretaria Municipal de Educação</t>
  </si>
  <si>
    <t>Secretaria Municipal de Habitação</t>
  </si>
  <si>
    <t>Secretaria Municipal de Segurança Urbana</t>
  </si>
  <si>
    <t>Secretaria Municipal do Verde e do Meio Ambiente</t>
  </si>
  <si>
    <t>SUBPREFEITURA</t>
  </si>
  <si>
    <t>**Apenas atendimentos registrados via Sistema de Informação e Documentação da Ouvidoria Geral do Município</t>
  </si>
  <si>
    <t>Praça de Atendimento ao Munícipe</t>
  </si>
  <si>
    <t>Secretaria Municipal de Gestão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</si>
  <si>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</si>
  <si>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Secretaria Municipal de Urbanismo e Licenciamento*</t>
  </si>
  <si>
    <t>** não pertinentes à esfera municipal</t>
  </si>
  <si>
    <t>Árvore</t>
  </si>
  <si>
    <t>Buraco e pavimentação</t>
  </si>
  <si>
    <t>Drenagem de água de chuva</t>
  </si>
  <si>
    <t>Poluição sonora - PSIU</t>
  </si>
  <si>
    <t>Ponto viciado, entulho e caçamba de entulho</t>
  </si>
  <si>
    <t>Veículos abandonados</t>
  </si>
  <si>
    <t>* A partir de Dez/2016 a entrada de demamendas junto à Ouvidoria do Município de São Paulo passou a ser feita através do sistema do Portal 156, ocorrendo mudanças na classificação da natureza das demandas, o que impossibilita a comparação das naturezas atualmente empregadas  com as utilizadas no sistema antigo.</t>
  </si>
  <si>
    <t>SIGRC* - Demonstrativo dos protocolos registrados de toda a Prefeitura</t>
  </si>
  <si>
    <t>SIGRC* - Demonstrativo dos canais de atendimentos</t>
  </si>
  <si>
    <t>SIGRC* - Demonstrativo das naturezas mais demandadas</t>
  </si>
  <si>
    <t xml:space="preserve">   </t>
  </si>
  <si>
    <t>Pessoalmente/Carta</t>
  </si>
  <si>
    <t>Meses</t>
  </si>
  <si>
    <t>Protocolos</t>
  </si>
  <si>
    <t>Variação*</t>
  </si>
  <si>
    <t>Total Geral</t>
  </si>
  <si>
    <t>ASSUNTO</t>
  </si>
  <si>
    <t>Secretaria Especial de Comunicação</t>
  </si>
  <si>
    <t>Secretaria Especial de Relações Governamentais</t>
  </si>
  <si>
    <t xml:space="preserve">Controladoria Geral do Município </t>
  </si>
  <si>
    <t>Procuradoria Geral do Município</t>
  </si>
  <si>
    <t>Não especificado****</t>
  </si>
  <si>
    <t>-</t>
  </si>
  <si>
    <t>¹  A partir de agosto/18 a Secretaria Municipal das Prefeituras Regionais foi denominada como Secretaria Municipal das Subprefeituras</t>
  </si>
  <si>
    <t>² A partir de agosto/18 a Secretaria Municipal do Trabalho e Empreendedorismo foi denominada como Secretaria Municipal de Desenvolvimento Econômico</t>
  </si>
  <si>
    <t>³ Em agosto/18  foi criada a Secretaria Municipal de Turismo, ficando a São Paulo Turismo-SPTURIS vinculada a esta secretaria</t>
  </si>
  <si>
    <t>****Os protocolos classificadas como unidade não especificada, são reclamações recebidas no sistema sem que se tenha o registro da unidade demandada.</t>
  </si>
  <si>
    <t>Secretaria Municipal da Fazenda*</t>
  </si>
  <si>
    <t>Secretaria Municipal de Desestatização e Parcerias*</t>
  </si>
  <si>
    <t>Secretaria Municipal de Direitos Humanos e Cidadania*</t>
  </si>
  <si>
    <t>Secretaria Municipal de Esportes e Lazer*</t>
  </si>
  <si>
    <t>Secretaria Municipal de Inovação e Tecnologia*</t>
  </si>
  <si>
    <t>Secretaria Municipal de Mobilidade e Transportes*</t>
  </si>
  <si>
    <t>Secretaria Municipal da Pessoa com Deficiência*</t>
  </si>
  <si>
    <t>Secretaria Municipal de Relações Internacionais*</t>
  </si>
  <si>
    <t>Secretaria Municipal de Desenvolvimento Econômico*²</t>
  </si>
  <si>
    <t>Secretaria Municipal de Turismo³</t>
  </si>
  <si>
    <r>
      <rPr>
        <sz val="10"/>
        <color indexed="8"/>
        <rFont val="Calibri"/>
        <family val="2"/>
      </rPr>
      <t>⁴</t>
    </r>
    <r>
      <rPr>
        <sz val="10"/>
        <color indexed="8"/>
        <rFont val="Arial"/>
        <family val="2"/>
      </rPr>
      <t xml:space="preserve"> A partir de abril/18 passou a ser de responsabilidade da Secretaria Municipal das Prefeituras Regionais, o Departamento de Iliminação Pública e o Serviço Funerário.</t>
    </r>
  </si>
  <si>
    <r>
      <rPr>
        <sz val="10"/>
        <color indexed="8"/>
        <rFont val="Calibri"/>
        <family val="2"/>
      </rPr>
      <t>⁵</t>
    </r>
    <r>
      <rPr>
        <sz val="10"/>
        <color indexed="8"/>
        <rFont val="Arial"/>
        <family val="2"/>
      </rPr>
      <t xml:space="preserve">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  </r>
  </si>
  <si>
    <r>
      <t>Secretaria Municipal de Infraestrutura Urbana e Obras</t>
    </r>
    <r>
      <rPr>
        <sz val="11"/>
        <color indexed="8"/>
        <rFont val="Calibri"/>
        <family val="2"/>
      </rPr>
      <t>⁵</t>
    </r>
  </si>
  <si>
    <t>Autoridade Municipal de Limpeza  Urbana - AMLURB⁶</t>
  </si>
  <si>
    <t>Departamento de Iluminação Pública - ILUME⁶</t>
  </si>
  <si>
    <t>Serviço Funerário do Município de São Paulo⁶</t>
  </si>
  <si>
    <t>Superintendência das Usinas de Asfalto - SPUA⁶</t>
  </si>
  <si>
    <t>Companhia de Engenharia de Tráfego - CET⁶</t>
  </si>
  <si>
    <t>São Paulo Transportes - SPTRANS⁶</t>
  </si>
  <si>
    <t>⁷Em agosto de 2018 a Controladoria Geral do Município se desvinculou da Secretaria Municipal de Justiça</t>
  </si>
  <si>
    <t>Secretaria Municipal de Justiça* ⁷</t>
  </si>
  <si>
    <t>Órgão externo**</t>
  </si>
  <si>
    <t>⁶A partir de maio/18 foi individualizada a quantidade de entradas de AMLURB, ILUME, SPUA e Serviço Funerário e Subprefeituras do total de entradas da Secretaria Municipal das Prefeituras Regionais, assim como de CET e SPTRANS do total da Secretaria Municipal de Mobilidade e Transportes.</t>
  </si>
  <si>
    <r>
      <t xml:space="preserve">Secretaria Municipal das Subprefeituras* ¹  </t>
    </r>
    <r>
      <rPr>
        <sz val="11"/>
        <color indexed="8"/>
        <rFont val="Calibri"/>
        <family val="2"/>
      </rPr>
      <t>⁴  ⁶ ⁸</t>
    </r>
  </si>
  <si>
    <t xml:space="preserve"> Capela do Socorro</t>
  </si>
  <si>
    <t xml:space="preserve"> Casa Verde</t>
  </si>
  <si>
    <t xml:space="preserve"> Cidade Ademar</t>
  </si>
  <si>
    <t xml:space="preserve"> Cidade Tiradentes</t>
  </si>
  <si>
    <t xml:space="preserve"> Ermelino Matarazzo</t>
  </si>
  <si>
    <t xml:space="preserve"> Freguesia/ Brasilândia</t>
  </si>
  <si>
    <t xml:space="preserve"> Guaianases</t>
  </si>
  <si>
    <t xml:space="preserve"> Ipiranga</t>
  </si>
  <si>
    <t xml:space="preserve"> Itaim Paulista</t>
  </si>
  <si>
    <t xml:space="preserve"> Itaquera</t>
  </si>
  <si>
    <t xml:space="preserve"> Jabaquara</t>
  </si>
  <si>
    <t xml:space="preserve"> Jaçanã/Tremembé</t>
  </si>
  <si>
    <t xml:space="preserve"> Lapa</t>
  </si>
  <si>
    <t xml:space="preserve"> M´Boi Mirim</t>
  </si>
  <si>
    <t xml:space="preserve"> Moóca</t>
  </si>
  <si>
    <t xml:space="preserve"> Parelheiros</t>
  </si>
  <si>
    <t xml:space="preserve"> Penha</t>
  </si>
  <si>
    <t xml:space="preserve"> Perus</t>
  </si>
  <si>
    <t xml:space="preserve"> Pinheiros</t>
  </si>
  <si>
    <t xml:space="preserve"> Pirituba/Jaraguá</t>
  </si>
  <si>
    <t xml:space="preserve"> Santana/Tucuruvi</t>
  </si>
  <si>
    <t xml:space="preserve"> Santo Amaro</t>
  </si>
  <si>
    <t xml:space="preserve"> São Mateus</t>
  </si>
  <si>
    <t xml:space="preserve"> São Miguel Paulista</t>
  </si>
  <si>
    <t xml:space="preserve"> Sapopemba</t>
  </si>
  <si>
    <t xml:space="preserve"> Sé</t>
  </si>
  <si>
    <t xml:space="preserve"> Vila Maria/Vila Guilherme</t>
  </si>
  <si>
    <t xml:space="preserve"> Vila Mariana</t>
  </si>
  <si>
    <t xml:space="preserve"> Vila Prudente</t>
  </si>
  <si>
    <t xml:space="preserve"> Aricanduva</t>
  </si>
  <si>
    <t xml:space="preserve"> Butantã</t>
  </si>
  <si>
    <t xml:space="preserve"> Campo Limpo</t>
  </si>
  <si>
    <t>SIGRC* - Demonstrativo dos registros de protocolos por Subprefeituras</t>
  </si>
  <si>
    <t>Dados</t>
  </si>
  <si>
    <t>Soma de 2016</t>
  </si>
  <si>
    <t>Soma de 2017</t>
  </si>
  <si>
    <t>Soma de 2018</t>
  </si>
  <si>
    <t>SGM</t>
  </si>
  <si>
    <t>SERG</t>
  </si>
  <si>
    <t>SF</t>
  </si>
  <si>
    <t>SMPD</t>
  </si>
  <si>
    <t>SMS</t>
  </si>
  <si>
    <t>SMADS</t>
  </si>
  <si>
    <t>SMC</t>
  </si>
  <si>
    <t>SMDE</t>
  </si>
  <si>
    <t>SMDP</t>
  </si>
  <si>
    <t>SMDHC</t>
  </si>
  <si>
    <t>SME</t>
  </si>
  <si>
    <t>SEME</t>
  </si>
  <si>
    <t>SG</t>
  </si>
  <si>
    <t>SEHAB</t>
  </si>
  <si>
    <t>SIURB</t>
  </si>
  <si>
    <t>SMIT</t>
  </si>
  <si>
    <t>SJ</t>
  </si>
  <si>
    <t>SMT</t>
  </si>
  <si>
    <t>SMRI</t>
  </si>
  <si>
    <t>SMSU</t>
  </si>
  <si>
    <t>SMTURIS</t>
  </si>
  <si>
    <t>SMUL</t>
  </si>
  <si>
    <t>SVMA</t>
  </si>
  <si>
    <t>SMSUB</t>
  </si>
  <si>
    <t>AMLURB⁶</t>
  </si>
  <si>
    <t>CGM</t>
  </si>
  <si>
    <t>ILUME⁶</t>
  </si>
  <si>
    <t>SFMSP</t>
  </si>
  <si>
    <t>SPUA⁶</t>
  </si>
  <si>
    <t>CET⁶</t>
  </si>
  <si>
    <t>SPTRANS⁶</t>
  </si>
  <si>
    <t>PGM</t>
  </si>
  <si>
    <t>SECOM</t>
  </si>
  <si>
    <t>Soma de 2019</t>
  </si>
  <si>
    <t>Total</t>
  </si>
  <si>
    <t>Bilhete único</t>
  </si>
  <si>
    <t>Estabelecimentos comerciais, indústrias e serviços</t>
  </si>
  <si>
    <t>IPTU - Imposto Predial e Territorial Urbano</t>
  </si>
  <si>
    <t xml:space="preserve">Qualidade de atendimento </t>
  </si>
  <si>
    <t>** variação entre os anos de 2018 e 2019</t>
  </si>
  <si>
    <t>*** Variação entre os anos de 2018 e 2019</t>
  </si>
  <si>
    <t xml:space="preserve">***Variação não calculável em razão de mudanças metodológicas, transferência de competências entre secretarias, extinção e criação de secretarias, ausência de demanda. </t>
  </si>
  <si>
    <t>*** variação entre os anos de 2018 e 2019</t>
  </si>
  <si>
    <t>variação*** 2019 em relação a 2018</t>
  </si>
  <si>
    <t>Formulário eletrônico (Portal 156)</t>
  </si>
  <si>
    <r>
      <rPr>
        <b/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 xml:space="preserve"> A partir de 2019 atribui a contagem dos protocolos registrados pela Ouvidoria Geral do Município nos postos do DESCOMPLICA SP.</t>
    </r>
  </si>
  <si>
    <r>
      <rPr>
        <b/>
        <sz val="10"/>
        <color indexed="8"/>
        <rFont val="Arial"/>
        <family val="2"/>
      </rPr>
      <t xml:space="preserve">² </t>
    </r>
    <r>
      <rPr>
        <sz val="10"/>
        <color indexed="8"/>
        <rFont val="Arial"/>
        <family val="2"/>
      </rPr>
      <t>Cartas e e-mail's são registrados como documentos exclusivos OGM e contabilizados juntamente com os demais por questões de sistema operacional.</t>
    </r>
  </si>
  <si>
    <r>
      <rPr>
        <b/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 xml:space="preserve"> Por praças de atendimento se contabiliza os registros feitos junto as praças de atendimento das subprefeituras que não possuem unidade de Descomplica.</t>
    </r>
  </si>
  <si>
    <t>Telefone 156, opção 5</t>
  </si>
  <si>
    <r>
      <t>Pessoalmente</t>
    </r>
    <r>
      <rPr>
        <b/>
        <sz val="11"/>
        <color indexed="8"/>
        <rFont val="Calibri"/>
        <family val="2"/>
      </rPr>
      <t>¹</t>
    </r>
    <r>
      <rPr>
        <sz val="11"/>
        <color indexed="8"/>
        <rFont val="Arial"/>
        <family val="2"/>
      </rPr>
      <t>/Carta</t>
    </r>
    <r>
      <rPr>
        <b/>
        <sz val="11"/>
        <color indexed="8"/>
        <rFont val="Arial"/>
        <family val="2"/>
      </rPr>
      <t>²</t>
    </r>
    <r>
      <rPr>
        <sz val="11"/>
        <color indexed="8"/>
        <rFont val="Arial"/>
        <family val="2"/>
      </rPr>
      <t>/e-mail</t>
    </r>
    <r>
      <rPr>
        <b/>
        <sz val="11"/>
        <color indexed="8"/>
        <rFont val="Arial"/>
        <family val="2"/>
      </rPr>
      <t>²</t>
    </r>
    <r>
      <rPr>
        <sz val="11"/>
        <color indexed="8"/>
        <rFont val="Arial"/>
        <family val="2"/>
      </rPr>
      <t>/Praças de atendimento</t>
    </r>
    <r>
      <rPr>
        <b/>
        <sz val="11"/>
        <color indexed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</si>
</sst>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.0"/>
    <numFmt numFmtId="166" formatCode="mmm\-yy"/>
    <numFmt numFmtId="167" formatCode="#,##0.0"/>
    <numFmt numFmtId="168" formatCode="[$-416]mmmm\-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9"/>
      <name val="Calibri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 horizontal="center"/>
    </xf>
    <xf numFmtId="3" fontId="59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/>
    </xf>
    <xf numFmtId="2" fontId="59" fillId="0" borderId="10" xfId="0" applyNumberFormat="1" applyFont="1" applyFill="1" applyBorder="1" applyAlignment="1">
      <alignment horizontal="center"/>
    </xf>
    <xf numFmtId="0" fontId="60" fillId="0" borderId="0" xfId="0" applyFont="1" applyAlignment="1">
      <alignment horizontal="justify" vertical="justify" wrapText="1"/>
    </xf>
    <xf numFmtId="49" fontId="5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61" fillId="35" borderId="13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center"/>
    </xf>
    <xf numFmtId="17" fontId="61" fillId="35" borderId="15" xfId="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2" fontId="62" fillId="0" borderId="16" xfId="0" applyNumberFormat="1" applyFont="1" applyFill="1" applyBorder="1" applyAlignment="1">
      <alignment horizontal="center"/>
    </xf>
    <xf numFmtId="17" fontId="61" fillId="35" borderId="17" xfId="0" applyNumberFormat="1" applyFont="1" applyFill="1" applyBorder="1" applyAlignment="1">
      <alignment horizontal="center"/>
    </xf>
    <xf numFmtId="3" fontId="62" fillId="0" borderId="18" xfId="0" applyNumberFormat="1" applyFont="1" applyFill="1" applyBorder="1" applyAlignment="1">
      <alignment horizontal="center"/>
    </xf>
    <xf numFmtId="2" fontId="62" fillId="0" borderId="18" xfId="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2" fillId="36" borderId="14" xfId="0" applyFont="1" applyFill="1" applyBorder="1" applyAlignment="1">
      <alignment horizontal="right"/>
    </xf>
    <xf numFmtId="0" fontId="58" fillId="33" borderId="14" xfId="0" applyNumberFormat="1" applyFont="1" applyFill="1" applyBorder="1" applyAlignment="1">
      <alignment horizontal="center"/>
    </xf>
    <xf numFmtId="0" fontId="58" fillId="33" borderId="2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58" fillId="33" borderId="21" xfId="0" applyFont="1" applyFill="1" applyBorder="1" applyAlignment="1">
      <alignment/>
    </xf>
    <xf numFmtId="0" fontId="58" fillId="33" borderId="21" xfId="149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165" fontId="59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3" fontId="59" fillId="0" borderId="0" xfId="0" applyNumberFormat="1" applyFont="1" applyFill="1" applyBorder="1" applyAlignment="1">
      <alignment horizontal="center"/>
    </xf>
    <xf numFmtId="2" fontId="59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9" fontId="59" fillId="0" borderId="10" xfId="137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14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" fontId="11" fillId="0" borderId="0" xfId="0" applyNumberFormat="1" applyFont="1" applyAlignment="1">
      <alignment/>
    </xf>
    <xf numFmtId="0" fontId="59" fillId="0" borderId="10" xfId="0" applyFont="1" applyBorder="1" applyAlignment="1">
      <alignment horizontal="center" vertical="center"/>
    </xf>
    <xf numFmtId="9" fontId="58" fillId="33" borderId="10" xfId="137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/>
    </xf>
    <xf numFmtId="165" fontId="58" fillId="33" borderId="21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1" xfId="149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9" fontId="59" fillId="34" borderId="10" xfId="137" applyFont="1" applyFill="1" applyBorder="1" applyAlignment="1">
      <alignment horizontal="center" vertical="center"/>
    </xf>
    <xf numFmtId="9" fontId="59" fillId="0" borderId="10" xfId="137" applyFont="1" applyBorder="1" applyAlignment="1">
      <alignment horizontal="center" vertical="center"/>
    </xf>
    <xf numFmtId="9" fontId="58" fillId="33" borderId="10" xfId="137" applyFont="1" applyFill="1" applyBorder="1" applyAlignment="1">
      <alignment horizontal="center" vertical="center"/>
    </xf>
    <xf numFmtId="49" fontId="58" fillId="33" borderId="14" xfId="0" applyNumberFormat="1" applyFont="1" applyFill="1" applyBorder="1" applyAlignment="1">
      <alignment horizontal="center"/>
    </xf>
    <xf numFmtId="2" fontId="62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7" fillId="36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8" fillId="33" borderId="1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" fontId="11" fillId="0" borderId="28" xfId="0" applyNumberFormat="1" applyFont="1" applyFill="1" applyBorder="1" applyAlignment="1">
      <alignment/>
    </xf>
    <xf numFmtId="1" fontId="11" fillId="0" borderId="29" xfId="0" applyNumberFormat="1" applyFont="1" applyFill="1" applyBorder="1" applyAlignment="1">
      <alignment/>
    </xf>
    <xf numFmtId="0" fontId="11" fillId="0" borderId="26" xfId="0" applyFont="1" applyFill="1" applyBorder="1" applyAlignment="1">
      <alignment vertical="center" wrapText="1"/>
    </xf>
    <xf numFmtId="1" fontId="11" fillId="0" borderId="27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27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" fontId="11" fillId="0" borderId="32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63" fillId="0" borderId="39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39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3" fontId="58" fillId="33" borderId="43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</cellXfs>
  <cellStyles count="13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Hyperlink 2" xfId="47"/>
    <cellStyle name="Hyperlink 2 10" xfId="48"/>
    <cellStyle name="Hyperlink 2 11" xfId="49"/>
    <cellStyle name="Hyperlink 2 12" xfId="50"/>
    <cellStyle name="Hyperlink 2 13" xfId="51"/>
    <cellStyle name="Hyperlink 2 14" xfId="52"/>
    <cellStyle name="Hyperlink 2 15" xfId="53"/>
    <cellStyle name="Hyperlink 2 16" xfId="54"/>
    <cellStyle name="Hyperlink 2 17" xfId="55"/>
    <cellStyle name="Hyperlink 2 18" xfId="56"/>
    <cellStyle name="Hyperlink 2 19" xfId="57"/>
    <cellStyle name="Hyperlink 2 2" xfId="58"/>
    <cellStyle name="Hyperlink 2 2 2" xfId="59"/>
    <cellStyle name="Hyperlink 2 2 3" xfId="60"/>
    <cellStyle name="Hyperlink 2 2 4" xfId="61"/>
    <cellStyle name="Hyperlink 2 2 5" xfId="62"/>
    <cellStyle name="Hyperlink 2 2 6" xfId="63"/>
    <cellStyle name="Hyperlink 2 2 7" xfId="64"/>
    <cellStyle name="Hyperlink 2 2 8" xfId="65"/>
    <cellStyle name="Hyperlink 2 2 9" xfId="66"/>
    <cellStyle name="Hyperlink 2 20" xfId="67"/>
    <cellStyle name="Hyperlink 2 21" xfId="68"/>
    <cellStyle name="Hyperlink 2 22" xfId="69"/>
    <cellStyle name="Hyperlink 2 23" xfId="70"/>
    <cellStyle name="Hyperlink 2 24" xfId="71"/>
    <cellStyle name="Hyperlink 2 25" xfId="72"/>
    <cellStyle name="Hyperlink 2 26" xfId="73"/>
    <cellStyle name="Hyperlink 2 27" xfId="74"/>
    <cellStyle name="Hyperlink 2 28" xfId="75"/>
    <cellStyle name="Hyperlink 2 29" xfId="76"/>
    <cellStyle name="Hyperlink 2 3" xfId="77"/>
    <cellStyle name="Hyperlink 2 30" xfId="78"/>
    <cellStyle name="Hyperlink 2 31" xfId="79"/>
    <cellStyle name="Hyperlink 2 32" xfId="80"/>
    <cellStyle name="Hyperlink 2 33" xfId="81"/>
    <cellStyle name="Hyperlink 2 34" xfId="82"/>
    <cellStyle name="Hyperlink 2 35" xfId="83"/>
    <cellStyle name="Hyperlink 2 36" xfId="84"/>
    <cellStyle name="Hyperlink 2 37" xfId="85"/>
    <cellStyle name="Hyperlink 2 38" xfId="86"/>
    <cellStyle name="Hyperlink 2 39" xfId="87"/>
    <cellStyle name="Hyperlink 2 4" xfId="88"/>
    <cellStyle name="Hyperlink 2 40" xfId="89"/>
    <cellStyle name="Hyperlink 2 41" xfId="90"/>
    <cellStyle name="Hyperlink 2 42" xfId="91"/>
    <cellStyle name="Hyperlink 2 43" xfId="92"/>
    <cellStyle name="Hyperlink 2 44" xfId="93"/>
    <cellStyle name="Hyperlink 2 45" xfId="94"/>
    <cellStyle name="Hyperlink 2 46" xfId="95"/>
    <cellStyle name="Hyperlink 2 47" xfId="96"/>
    <cellStyle name="Hyperlink 2 48" xfId="97"/>
    <cellStyle name="Hyperlink 2 49" xfId="98"/>
    <cellStyle name="Hyperlink 2 5" xfId="99"/>
    <cellStyle name="Hyperlink 2 50" xfId="100"/>
    <cellStyle name="Hyperlink 2 51" xfId="101"/>
    <cellStyle name="Hyperlink 2 52" xfId="102"/>
    <cellStyle name="Hyperlink 2 53" xfId="103"/>
    <cellStyle name="Hyperlink 2 54" xfId="104"/>
    <cellStyle name="Hyperlink 2 55" xfId="105"/>
    <cellStyle name="Hyperlink 2 6" xfId="106"/>
    <cellStyle name="Hyperlink 2 7" xfId="107"/>
    <cellStyle name="Hyperlink 2 8" xfId="108"/>
    <cellStyle name="Hyperlink 2 9" xfId="109"/>
    <cellStyle name="Incorreto" xfId="110"/>
    <cellStyle name="Currency" xfId="111"/>
    <cellStyle name="Currency [0]" xfId="112"/>
    <cellStyle name="Neutra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 2" xfId="135"/>
    <cellStyle name="Nota" xfId="136"/>
    <cellStyle name="Percent" xfId="137"/>
    <cellStyle name="Porcentagem 2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otal" xfId="148"/>
    <cellStyle name="Comma" xfId="149"/>
  </cellStyles>
  <dxfs count="8">
    <dxf>
      <numFmt numFmtId="1" formatCode="0"/>
      <border/>
    </dxf>
    <dxf>
      <font>
        <color rgb="FFFFFFFF"/>
      </font>
      <border/>
    </dxf>
    <dxf>
      <fill>
        <patternFill patternType="none">
          <bgColor indexed="65"/>
        </patternFill>
      </fill>
      <border/>
    </dxf>
    <dxf>
      <border>
        <left>
          <color rgb="FF000000"/>
        </left>
      </border>
    </dxf>
    <dxf>
      <font>
        <color auto="1"/>
      </font>
      <border/>
    </dxf>
    <dxf>
      <alignment wrapText="1"/>
      <border/>
    </dxf>
    <dxf>
      <alignment vertical="center"/>
      <border/>
    </dxf>
    <dxf>
      <alignment horizontal="center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CANAIS DE ATENDIMENTO - 2019 - 2018 - 2017 - 2016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95"/>
          <c:y val="0.06425"/>
          <c:w val="0.95475"/>
          <c:h val="0.9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'Atendimentos Anual'!$A$5</c:f>
              <c:strCache>
                <c:ptCount val="1"/>
                <c:pt idx="0">
                  <c:v>Telefone 156, opção 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'Atendimentos Anual'!$B$4:$D$4</c:f>
              <c:numCache/>
            </c:numRef>
          </c:cat>
          <c:val>
            <c:numRef>
              <c:f>'Atendimentos Anual'!$B$5:$D$5</c:f>
              <c:numCache/>
            </c:numRef>
          </c:val>
          <c:shape val="box"/>
        </c:ser>
        <c:ser>
          <c:idx val="2"/>
          <c:order val="1"/>
          <c:tx>
            <c:strRef>
              <c:f>'Atendimentos Anual'!$A$6</c:f>
              <c:strCache>
                <c:ptCount val="1"/>
                <c:pt idx="0">
                  <c:v>Formulário eletrônico (Portal 156)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'Atendimentos Anual'!$B$4:$D$4</c:f>
              <c:numCache/>
            </c:numRef>
          </c:cat>
          <c:val>
            <c:numRef>
              <c:f>'Atendimentos Anual'!$B$6:$D$6</c:f>
              <c:numCache/>
            </c:numRef>
          </c:val>
          <c:shape val="box"/>
        </c:ser>
        <c:ser>
          <c:idx val="3"/>
          <c:order val="2"/>
          <c:tx>
            <c:strRef>
              <c:f>'Atendimentos Anual'!$A$7</c:f>
              <c:strCache>
                <c:ptCount val="1"/>
                <c:pt idx="0">
                  <c:v>Pessoalmente¹/Carta²/e-mail²/Praças de atendimento³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'Atendimentos Anual'!$B$4:$D$4</c:f>
              <c:numCache/>
            </c:numRef>
          </c:cat>
          <c:val>
            <c:numRef>
              <c:f>'Atendimentos Anual'!$B$7:$D$7</c:f>
              <c:numCache/>
            </c:numRef>
          </c:val>
          <c:shape val="box"/>
        </c:ser>
        <c:shape val="box"/>
        <c:axId val="57743715"/>
        <c:axId val="49931388"/>
        <c:axId val="46729309"/>
      </c:bar3DChart>
      <c:catAx>
        <c:axId val="57743715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  <c:max val="60000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At val="1"/>
        <c:crossBetween val="between"/>
        <c:dispUnits/>
        <c:majorUnit val="5000"/>
      </c:valAx>
      <c:serAx>
        <c:axId val="46729309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313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000000"/>
        </a:solidFill>
        <a:ln w="3175">
          <a:noFill/>
        </a:ln>
      </c:spPr>
      <c:thickness val="0"/>
    </c:sideWall>
    <c:backWall>
      <c:spPr>
        <a:solidFill>
          <a:srgbClr val="0000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Protocolos 2019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475"/>
          <c:w val="0.789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'Protocolos anual'!$B$4</c:f>
              <c:strCache>
                <c:ptCount val="1"/>
                <c:pt idx="0">
                  <c:v>Protocolos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'Protocolos anual'!$A$5:$A$16</c:f>
              <c:strCache/>
            </c:strRef>
          </c:cat>
          <c:val>
            <c:numRef>
              <c:f>'Protocolos anual'!$B$5:$B$16</c:f>
              <c:numCache/>
            </c:numRef>
          </c:val>
          <c:smooth val="0"/>
        </c:ser>
        <c:marker val="1"/>
        <c:axId val="17910598"/>
        <c:axId val="26977655"/>
      </c:lineChart>
      <c:dateAx>
        <c:axId val="179105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76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5095"/>
          <c:w val="0.2087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17825"/>
          <c:w val="0.54025"/>
          <c:h val="0.773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'Assuntos Anual'!$A$5:$A$14</c:f>
              <c:strCache/>
            </c:strRef>
          </c:cat>
          <c:val>
            <c:numRef>
              <c:f>'Assuntos Anual'!$B$5:$B$14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2095"/>
          <c:w val="0.70925"/>
          <c:h val="0.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Plan4!$A$24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val>
            <c:numRef>
              <c:f>Plan4!$A$25:$A$26</c:f>
              <c:numCache>
                <c:ptCount val="2"/>
                <c:pt idx="0">
                  <c:v>3233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Plan4!$B$24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Plan4!$B$25:$B$26</c:f>
              <c:numCache>
                <c:ptCount val="2"/>
                <c:pt idx="0">
                  <c:v>2604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Plan4!$C$24</c:f>
              <c:strCache>
                <c:ptCount val="1"/>
                <c:pt idx="0">
                  <c:v>Qualidade de atendimento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Plan4!$C$25:$C$26</c:f>
              <c:numCache>
                <c:ptCount val="2"/>
                <c:pt idx="0">
                  <c:v>2030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Plan4!$D$24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Plan4!$D$25:$D$26</c:f>
              <c:numCache>
                <c:ptCount val="2"/>
                <c:pt idx="0">
                  <c:v>1423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Plan4!$E$24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Plan4!$E$25:$E$26</c:f>
              <c:numCache>
                <c:ptCount val="2"/>
                <c:pt idx="0">
                  <c:v>1268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Plan4!$F$24</c:f>
              <c:strCache>
                <c:ptCount val="1"/>
                <c:pt idx="0">
                  <c:v>Bilhete único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Plan4!$F$25:$F$26</c:f>
              <c:numCache>
                <c:ptCount val="2"/>
                <c:pt idx="0">
                  <c:v>1175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Plan4!$G$24</c:f>
              <c:strCache>
                <c:ptCount val="1"/>
                <c:pt idx="0">
                  <c:v>Drenagem de água de chuva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val>
            <c:numRef>
              <c:f>Plan4!$G$25:$G$26</c:f>
              <c:numCache>
                <c:ptCount val="2"/>
                <c:pt idx="0">
                  <c:v>1146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Plan4!$H$24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Plan4!$H$25:$H$26</c:f>
              <c:numCache>
                <c:ptCount val="2"/>
                <c:pt idx="0">
                  <c:v>770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Plan4!$I$24</c:f>
              <c:strCache>
                <c:ptCount val="1"/>
                <c:pt idx="0">
                  <c:v>IPTU - Imposto Predial e Territorial Urbano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Plan4!$I$25:$I$26</c:f>
              <c:numCache>
                <c:ptCount val="2"/>
                <c:pt idx="0">
                  <c:v>752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Plan4!$J$24</c:f>
              <c:strCache>
                <c:ptCount val="1"/>
                <c:pt idx="0">
                  <c:v>Ponto viciado, entulho e caçamba de entulho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Plan4!$J$25:$J$26</c:f>
              <c:numCache>
                <c:ptCount val="2"/>
                <c:pt idx="0">
                  <c:v>739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Plan4!$K$24</c:f>
              <c:strCache>
                <c:ptCount val="1"/>
                <c:pt idx="0">
                  <c:v>Total Geral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Plan4!$K$25:$K$26</c:f>
              <c:numCache>
                <c:ptCount val="2"/>
                <c:pt idx="1">
                  <c:v>29569</c:v>
                </c:pt>
              </c:numCache>
            </c:numRef>
          </c:val>
          <c:shape val="box"/>
        </c:ser>
        <c:overlap val="100"/>
        <c:shape val="box"/>
        <c:axId val="41472304"/>
        <c:axId val="37706417"/>
      </c:bar3DChart>
      <c:catAx>
        <c:axId val="414723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1035"/>
          <c:w val="0.28325"/>
          <c:h val="0.889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2F2F2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0.9765"/>
          <c:h val="0.8645"/>
        </c:manualLayout>
      </c:layout>
      <c:barChart>
        <c:barDir val="col"/>
        <c:grouping val="clustered"/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8C0D4"/>
              </a:solidFill>
              <a:ln w="3175">
                <a:noFill/>
              </a:ln>
            </c:spPr>
          </c:dPt>
          <c:cat>
            <c:strRef>
              <c:f>(Plan4!$M$6,Plan4!$M$8,Plan4!$M$10:$M$13,Plan4!$M$15:$M$23,Plan4!$M$25:$M$37)</c:f>
              <c:strCache>
                <c:ptCount val="28"/>
                <c:pt idx="0">
                  <c:v>SECOM</c:v>
                </c:pt>
                <c:pt idx="1">
                  <c:v>SF</c:v>
                </c:pt>
                <c:pt idx="2">
                  <c:v>SMS</c:v>
                </c:pt>
                <c:pt idx="3">
                  <c:v>SMADS</c:v>
                </c:pt>
                <c:pt idx="4">
                  <c:v>SMC</c:v>
                </c:pt>
                <c:pt idx="5">
                  <c:v>SMDE</c:v>
                </c:pt>
                <c:pt idx="6">
                  <c:v>SMDHC</c:v>
                </c:pt>
                <c:pt idx="7">
                  <c:v>SME</c:v>
                </c:pt>
                <c:pt idx="8">
                  <c:v>SEME</c:v>
                </c:pt>
                <c:pt idx="9">
                  <c:v>SG</c:v>
                </c:pt>
                <c:pt idx="10">
                  <c:v>SEHAB</c:v>
                </c:pt>
                <c:pt idx="11">
                  <c:v>SIURB</c:v>
                </c:pt>
                <c:pt idx="12">
                  <c:v>SMIT</c:v>
                </c:pt>
                <c:pt idx="13">
                  <c:v>SJ</c:v>
                </c:pt>
                <c:pt idx="14">
                  <c:v>SMT</c:v>
                </c:pt>
                <c:pt idx="15">
                  <c:v>SMSU</c:v>
                </c:pt>
                <c:pt idx="16">
                  <c:v>SMTURIS</c:v>
                </c:pt>
                <c:pt idx="17">
                  <c:v>SMUL</c:v>
                </c:pt>
                <c:pt idx="18">
                  <c:v>SVMA</c:v>
                </c:pt>
                <c:pt idx="19">
                  <c:v>SMSUB</c:v>
                </c:pt>
                <c:pt idx="20">
                  <c:v>AMLURB⁶</c:v>
                </c:pt>
                <c:pt idx="21">
                  <c:v>CGM</c:v>
                </c:pt>
                <c:pt idx="22">
                  <c:v>ILUME⁶</c:v>
                </c:pt>
                <c:pt idx="23">
                  <c:v>SFMSP</c:v>
                </c:pt>
                <c:pt idx="24">
                  <c:v>SPUA⁶</c:v>
                </c:pt>
                <c:pt idx="25">
                  <c:v>CET⁶</c:v>
                </c:pt>
                <c:pt idx="26">
                  <c:v>SPTRANS⁶</c:v>
                </c:pt>
                <c:pt idx="27">
                  <c:v>PGM</c:v>
                </c:pt>
              </c:strCache>
            </c:strRef>
          </c:cat>
          <c:val>
            <c:numRef>
              <c:f>(Plan4!$N$6,Plan4!$N$8,Plan4!$N$10:$N$13,Plan4!$N$15:$N$23,Plan4!$N$25:$N$37)</c:f>
              <c:numCache>
                <c:ptCount val="28"/>
                <c:pt idx="0">
                  <c:v>0</c:v>
                </c:pt>
                <c:pt idx="1">
                  <c:v>2380</c:v>
                </c:pt>
                <c:pt idx="2">
                  <c:v>1125</c:v>
                </c:pt>
                <c:pt idx="3">
                  <c:v>576</c:v>
                </c:pt>
                <c:pt idx="4">
                  <c:v>67</c:v>
                </c:pt>
                <c:pt idx="5">
                  <c:v>79</c:v>
                </c:pt>
                <c:pt idx="6">
                  <c:v>49</c:v>
                </c:pt>
                <c:pt idx="7">
                  <c:v>995</c:v>
                </c:pt>
                <c:pt idx="8">
                  <c:v>78</c:v>
                </c:pt>
                <c:pt idx="9">
                  <c:v>327</c:v>
                </c:pt>
                <c:pt idx="10">
                  <c:v>85</c:v>
                </c:pt>
                <c:pt idx="11">
                  <c:v>21</c:v>
                </c:pt>
                <c:pt idx="12">
                  <c:v>341</c:v>
                </c:pt>
                <c:pt idx="13">
                  <c:v>4</c:v>
                </c:pt>
                <c:pt idx="14">
                  <c:v>698</c:v>
                </c:pt>
                <c:pt idx="15">
                  <c:v>221</c:v>
                </c:pt>
                <c:pt idx="16">
                  <c:v>19</c:v>
                </c:pt>
                <c:pt idx="17">
                  <c:v>69</c:v>
                </c:pt>
                <c:pt idx="18">
                  <c:v>257</c:v>
                </c:pt>
                <c:pt idx="19">
                  <c:v>937</c:v>
                </c:pt>
                <c:pt idx="20">
                  <c:v>2912</c:v>
                </c:pt>
                <c:pt idx="21">
                  <c:v>17</c:v>
                </c:pt>
                <c:pt idx="22">
                  <c:v>97</c:v>
                </c:pt>
                <c:pt idx="23">
                  <c:v>178</c:v>
                </c:pt>
                <c:pt idx="24">
                  <c:v>38</c:v>
                </c:pt>
                <c:pt idx="25">
                  <c:v>1242</c:v>
                </c:pt>
                <c:pt idx="26">
                  <c:v>2067</c:v>
                </c:pt>
                <c:pt idx="27">
                  <c:v>37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425"/>
          <c:w val="0.977"/>
          <c:h val="0.851"/>
        </c:manualLayout>
      </c:layout>
      <c:barChart>
        <c:barDir val="col"/>
        <c:grouping val="clustered"/>
        <c:varyColors val="1"/>
        <c:ser>
          <c:idx val="0"/>
          <c:order val="0"/>
          <c:tx>
            <c:v>DEMANDAS SUBPREFEITURAS - 2019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C2C2"/>
              </a:solidFill>
              <a:ln w="3175">
                <a:noFill/>
              </a:ln>
            </c:spPr>
          </c:dPt>
          <c:cat>
            <c:strRef>
              <c:f>Plan4!$P$3:$P$34</c:f>
              <c:strCache>
                <c:ptCount val="32"/>
                <c:pt idx="0">
                  <c:v> Aricanduva</c:v>
                </c:pt>
                <c:pt idx="1">
                  <c:v> Butantã</c:v>
                </c:pt>
                <c:pt idx="2">
                  <c:v> Campo Limpo</c:v>
                </c:pt>
                <c:pt idx="3">
                  <c:v> Capela do Socorro</c:v>
                </c:pt>
                <c:pt idx="4">
                  <c:v> Casa Verde</c:v>
                </c:pt>
                <c:pt idx="5">
                  <c:v> Cidade Ademar</c:v>
                </c:pt>
                <c:pt idx="6">
                  <c:v> Cidade Tiradentes</c:v>
                </c:pt>
                <c:pt idx="7">
                  <c:v> Ermelino Matarazzo</c:v>
                </c:pt>
                <c:pt idx="8">
                  <c:v> Freguesia/ Brasilândia</c:v>
                </c:pt>
                <c:pt idx="9">
                  <c:v> Guaianases</c:v>
                </c:pt>
                <c:pt idx="10">
                  <c:v> Ipiranga</c:v>
                </c:pt>
                <c:pt idx="11">
                  <c:v> Itaim Paulista</c:v>
                </c:pt>
                <c:pt idx="12">
                  <c:v> Itaquera</c:v>
                </c:pt>
                <c:pt idx="13">
                  <c:v> Jabaquara</c:v>
                </c:pt>
                <c:pt idx="14">
                  <c:v> Jaçanã/Tremembé</c:v>
                </c:pt>
                <c:pt idx="15">
                  <c:v> Lapa</c:v>
                </c:pt>
                <c:pt idx="16">
                  <c:v> M´Boi Mirim</c:v>
                </c:pt>
                <c:pt idx="17">
                  <c:v> Moóca</c:v>
                </c:pt>
                <c:pt idx="18">
                  <c:v> Parelheiros</c:v>
                </c:pt>
                <c:pt idx="19">
                  <c:v> Penha</c:v>
                </c:pt>
                <c:pt idx="20">
                  <c:v> Perus</c:v>
                </c:pt>
                <c:pt idx="21">
                  <c:v> Pinheiros</c:v>
                </c:pt>
                <c:pt idx="22">
                  <c:v> Pirituba/Jaraguá</c:v>
                </c:pt>
                <c:pt idx="23">
                  <c:v> Santana/Tucuruvi</c:v>
                </c:pt>
                <c:pt idx="24">
                  <c:v> Santo Amaro</c:v>
                </c:pt>
                <c:pt idx="25">
                  <c:v> São Mateus</c:v>
                </c:pt>
                <c:pt idx="26">
                  <c:v> São Miguel Paulista</c:v>
                </c:pt>
                <c:pt idx="27">
                  <c:v> Sapopemba</c:v>
                </c:pt>
                <c:pt idx="28">
                  <c:v> Sé</c:v>
                </c:pt>
                <c:pt idx="29">
                  <c:v> Vila Maria/Vila Guilherme</c:v>
                </c:pt>
                <c:pt idx="30">
                  <c:v> Vila Mariana</c:v>
                </c:pt>
                <c:pt idx="31">
                  <c:v> Vila Prudente</c:v>
                </c:pt>
              </c:strCache>
            </c:strRef>
          </c:cat>
          <c:val>
            <c:numRef>
              <c:f>Plan4!$Q$3:$Q$34</c:f>
              <c:numCache>
                <c:ptCount val="32"/>
                <c:pt idx="0">
                  <c:v>309</c:v>
                </c:pt>
                <c:pt idx="1">
                  <c:v>645</c:v>
                </c:pt>
                <c:pt idx="2">
                  <c:v>681</c:v>
                </c:pt>
                <c:pt idx="3">
                  <c:v>415</c:v>
                </c:pt>
                <c:pt idx="4">
                  <c:v>463</c:v>
                </c:pt>
                <c:pt idx="5">
                  <c:v>358</c:v>
                </c:pt>
                <c:pt idx="6">
                  <c:v>47</c:v>
                </c:pt>
                <c:pt idx="7">
                  <c:v>111</c:v>
                </c:pt>
                <c:pt idx="8">
                  <c:v>377</c:v>
                </c:pt>
                <c:pt idx="9">
                  <c:v>153</c:v>
                </c:pt>
                <c:pt idx="10">
                  <c:v>678</c:v>
                </c:pt>
                <c:pt idx="11">
                  <c:v>200</c:v>
                </c:pt>
                <c:pt idx="12">
                  <c:v>755</c:v>
                </c:pt>
                <c:pt idx="13">
                  <c:v>196</c:v>
                </c:pt>
                <c:pt idx="14">
                  <c:v>307</c:v>
                </c:pt>
                <c:pt idx="15">
                  <c:v>620</c:v>
                </c:pt>
                <c:pt idx="16">
                  <c:v>371</c:v>
                </c:pt>
                <c:pt idx="17">
                  <c:v>566</c:v>
                </c:pt>
                <c:pt idx="18">
                  <c:v>85</c:v>
                </c:pt>
                <c:pt idx="19">
                  <c:v>577</c:v>
                </c:pt>
                <c:pt idx="20">
                  <c:v>79</c:v>
                </c:pt>
                <c:pt idx="21">
                  <c:v>578</c:v>
                </c:pt>
                <c:pt idx="22">
                  <c:v>581</c:v>
                </c:pt>
                <c:pt idx="23">
                  <c:v>694</c:v>
                </c:pt>
                <c:pt idx="24">
                  <c:v>660</c:v>
                </c:pt>
                <c:pt idx="25">
                  <c:v>275</c:v>
                </c:pt>
                <c:pt idx="26">
                  <c:v>190</c:v>
                </c:pt>
                <c:pt idx="27">
                  <c:v>194</c:v>
                </c:pt>
                <c:pt idx="28">
                  <c:v>815</c:v>
                </c:pt>
                <c:pt idx="29">
                  <c:v>410</c:v>
                </c:pt>
                <c:pt idx="30">
                  <c:v>544</c:v>
                </c:pt>
                <c:pt idx="31">
                  <c:v>305</c:v>
                </c:pt>
              </c:numCache>
            </c:numRef>
          </c:val>
        </c:ser>
        <c:axId val="40452708"/>
        <c:axId val="28530053"/>
      </c:bar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2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38100</xdr:rowOff>
    </xdr:from>
    <xdr:to>
      <xdr:col>19</xdr:col>
      <xdr:colOff>504825</xdr:colOff>
      <xdr:row>25</xdr:row>
      <xdr:rowOff>9525</xdr:rowOff>
    </xdr:to>
    <xdr:graphicFrame>
      <xdr:nvGraphicFramePr>
        <xdr:cNvPr id="1" name="Gráfico 5"/>
        <xdr:cNvGraphicFramePr/>
      </xdr:nvGraphicFramePr>
      <xdr:xfrm>
        <a:off x="6819900" y="38100"/>
        <a:ext cx="83724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171450</xdr:rowOff>
    </xdr:from>
    <xdr:to>
      <xdr:col>19</xdr:col>
      <xdr:colOff>552450</xdr:colOff>
      <xdr:row>24</xdr:row>
      <xdr:rowOff>133350</xdr:rowOff>
    </xdr:to>
    <xdr:graphicFrame>
      <xdr:nvGraphicFramePr>
        <xdr:cNvPr id="1" name="Gráfico 1"/>
        <xdr:cNvGraphicFramePr/>
      </xdr:nvGraphicFramePr>
      <xdr:xfrm>
        <a:off x="5095875" y="171450"/>
        <a:ext cx="752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0.024</cdr:y>
    </cdr:from>
    <cdr:to>
      <cdr:x>0.82225</cdr:x>
      <cdr:y>0.1065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95250"/>
          <a:ext cx="3867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ASSUNTOS + DEMANDADOS EM 2019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0.0125</cdr:y>
    </cdr:from>
    <cdr:to>
      <cdr:x>0.91375</cdr:x>
      <cdr:y>0.0795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371600" y="57150"/>
          <a:ext cx="5715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 ASSUNTOS + DEMANDADOS EM RELAÇÃO AO TOTAL GERAL - 2019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6</xdr:col>
      <xdr:colOff>47625</xdr:colOff>
      <xdr:row>44</xdr:row>
      <xdr:rowOff>85725</xdr:rowOff>
    </xdr:to>
    <xdr:graphicFrame>
      <xdr:nvGraphicFramePr>
        <xdr:cNvPr id="1" name="Gráfico 1"/>
        <xdr:cNvGraphicFramePr/>
      </xdr:nvGraphicFramePr>
      <xdr:xfrm>
        <a:off x="0" y="4162425"/>
        <a:ext cx="61817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19</xdr:col>
      <xdr:colOff>438150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6429375" y="0"/>
        <a:ext cx="77533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0.031</cdr:y>
    </cdr:from>
    <cdr:to>
      <cdr:x>0.7345</cdr:x>
      <cdr:y>0.092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447925" y="200025"/>
          <a:ext cx="4105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DEMANDAS DAS SECRETARIAS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38100</xdr:rowOff>
    </xdr:from>
    <xdr:to>
      <xdr:col>21</xdr:col>
      <xdr:colOff>161925</xdr:colOff>
      <xdr:row>35</xdr:row>
      <xdr:rowOff>47625</xdr:rowOff>
    </xdr:to>
    <xdr:graphicFrame>
      <xdr:nvGraphicFramePr>
        <xdr:cNvPr id="1" name="Gráfico 2"/>
        <xdr:cNvGraphicFramePr/>
      </xdr:nvGraphicFramePr>
      <xdr:xfrm>
        <a:off x="8220075" y="228600"/>
        <a:ext cx="89344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85725</xdr:rowOff>
    </xdr:from>
    <xdr:to>
      <xdr:col>19</xdr:col>
      <xdr:colOff>276225</xdr:colOff>
      <xdr:row>34</xdr:row>
      <xdr:rowOff>85725</xdr:rowOff>
    </xdr:to>
    <xdr:graphicFrame>
      <xdr:nvGraphicFramePr>
        <xdr:cNvPr id="1" name="Gráfico 1"/>
        <xdr:cNvGraphicFramePr/>
      </xdr:nvGraphicFramePr>
      <xdr:xfrm>
        <a:off x="6296025" y="466725"/>
        <a:ext cx="98488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13" sheet="Atendimentos Anual"/>
  </cacheSource>
  <cacheFields count="6">
    <cacheField name="ATENDIMENTOS**">
      <sharedItems containsMixedTypes="0" count="8">
        <s v="Telefone"/>
        <s v="Formulário eletrônico"/>
        <s v="Praça de Atendimento ao Munícipe"/>
        <s v="E-mail"/>
        <s v="Pessoalmente/Carta"/>
        <s v="Ofício"/>
        <s v="Fax"/>
        <s v="Outro"/>
      </sharedItems>
    </cacheField>
    <cacheField name="2019">
      <sharedItems containsSemiMixedTypes="0" containsString="0" containsMixedTypes="0" containsNumber="1" containsInteger="1"/>
    </cacheField>
    <cacheField name="2018">
      <sharedItems containsSemiMixedTypes="0" containsString="0" containsMixedTypes="0" containsNumber="1" containsInteger="1"/>
    </cacheField>
    <cacheField name="varia??o***">
      <sharedItems containsMixedTypes="1" containsNumber="1"/>
    </cacheField>
    <cacheField name="2017">
      <sharedItems containsSemiMixedTypes="0" containsString="0" containsMixedTypes="0" containsNumber="1" containsInteger="1"/>
    </cacheField>
    <cacheField name="2016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2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8" firstHeaderRow="1" firstDataRow="2" firstDataCol="1"/>
  <pivotFields count="6">
    <pivotField axis="axisCol" compact="0" outline="0" subtotalTop="0" showAll="0">
      <items count="9">
        <item x="3"/>
        <item h="1" x="6"/>
        <item x="1"/>
        <item h="1" x="5"/>
        <item h="1" x="7"/>
        <item x="4"/>
        <item x="2"/>
        <item x="0"/>
        <item t="default"/>
      </items>
    </pivotField>
    <pivotField dataField="1" compact="0" outline="0" subtotalTop="0" showAll="0" numFmtId="3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0"/>
  </colFields>
  <colItems count="6">
    <i>
      <x/>
    </i>
    <i>
      <x v="2"/>
    </i>
    <i>
      <x v="5"/>
    </i>
    <i>
      <x v="6"/>
    </i>
    <i>
      <x v="7"/>
    </i>
    <i t="grand">
      <x/>
    </i>
  </colItems>
  <dataFields count="4">
    <dataField name="Soma de 2016" fld="5" baseField="0" baseItem="0"/>
    <dataField name="Soma de 2017" fld="4" baseField="0" baseItem="0"/>
    <dataField name="Soma de 2018" fld="2" baseField="0" baseItem="0"/>
    <dataField name="Soma de 2019" fld="1" baseField="0" baseItem="0"/>
  </dataFields>
  <formats count="19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axis="axisCol" dataOnly="0" field="0" labelOnly="1" type="button"/>
    </format>
    <format dxfId="4">
      <pivotArea outline="0" fieldPosition="0" dataOnly="0" labelOnly="1" type="topRight"/>
    </format>
    <format dxfId="4">
      <pivotArea outline="0" fieldPosition="0" axis="axisRow" dataOnly="0" field="-2" labelOnly="1" type="button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Col="1" labelOnly="1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7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4" sqref="P1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Word.Document.12" shapeId="527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5.7109375" style="0" bestFit="1" customWidth="1"/>
    <col min="2" max="4" width="7.28125" style="0" bestFit="1" customWidth="1"/>
    <col min="5" max="5" width="14.7109375" style="0" customWidth="1"/>
  </cols>
  <sheetData>
    <row r="1" ht="15">
      <c r="A1" s="1" t="s">
        <v>0</v>
      </c>
    </row>
    <row r="2" ht="15">
      <c r="A2" s="1" t="s">
        <v>35</v>
      </c>
    </row>
    <row r="4" spans="1:5" ht="60">
      <c r="A4" s="73" t="s">
        <v>1</v>
      </c>
      <c r="B4" s="73">
        <v>2019</v>
      </c>
      <c r="C4" s="73">
        <v>2018</v>
      </c>
      <c r="D4" s="73">
        <v>2017</v>
      </c>
      <c r="E4" s="88" t="s">
        <v>158</v>
      </c>
    </row>
    <row r="5" spans="1:5" ht="15">
      <c r="A5" s="5" t="s">
        <v>163</v>
      </c>
      <c r="B5" s="6">
        <v>15224</v>
      </c>
      <c r="C5" s="6">
        <v>18417</v>
      </c>
      <c r="D5" s="6">
        <v>21515</v>
      </c>
      <c r="E5" s="49">
        <f>(B5-C5)/C5</f>
        <v>-0.17337242764836835</v>
      </c>
    </row>
    <row r="6" spans="1:5" ht="15">
      <c r="A6" s="5" t="s">
        <v>159</v>
      </c>
      <c r="B6" s="6">
        <v>9982</v>
      </c>
      <c r="C6" s="6">
        <v>5043</v>
      </c>
      <c r="D6" s="6">
        <v>10659</v>
      </c>
      <c r="E6" s="49">
        <f>(B6-C6)/C6</f>
        <v>0.9793773547491572</v>
      </c>
    </row>
    <row r="7" spans="1:5" ht="15">
      <c r="A7" s="5" t="s">
        <v>164</v>
      </c>
      <c r="B7" s="6">
        <v>4363</v>
      </c>
      <c r="C7" s="6">
        <v>1179</v>
      </c>
      <c r="D7" s="6">
        <v>859</v>
      </c>
      <c r="E7" s="49">
        <f>(B7-C7)/C7</f>
        <v>2.700593723494487</v>
      </c>
    </row>
    <row r="8" spans="1:5" ht="15">
      <c r="A8" s="2" t="s">
        <v>6</v>
      </c>
      <c r="B8" s="4">
        <f>SUM(B5:B7)</f>
        <v>29569</v>
      </c>
      <c r="C8" s="4">
        <f>SUM(C5:C7)</f>
        <v>24639</v>
      </c>
      <c r="D8" s="4">
        <f>SUM(D5:D7)</f>
        <v>33033</v>
      </c>
      <c r="E8" s="69">
        <f>(B8-C8)/C8</f>
        <v>0.20008928933804132</v>
      </c>
    </row>
    <row r="10" ht="15.75" thickBot="1"/>
    <row r="11" spans="1:5" ht="15">
      <c r="A11" s="105" t="s">
        <v>7</v>
      </c>
      <c r="B11" s="106"/>
      <c r="C11" s="106"/>
      <c r="D11" s="106"/>
      <c r="E11" s="107"/>
    </row>
    <row r="12" spans="1:5" ht="15">
      <c r="A12" s="108" t="s">
        <v>21</v>
      </c>
      <c r="B12" s="109"/>
      <c r="C12" s="109"/>
      <c r="D12" s="109"/>
      <c r="E12" s="110"/>
    </row>
    <row r="13" spans="1:5" ht="15">
      <c r="A13" s="111" t="s">
        <v>155</v>
      </c>
      <c r="B13" s="112"/>
      <c r="C13" s="112"/>
      <c r="D13" s="112"/>
      <c r="E13" s="113"/>
    </row>
    <row r="14" spans="1:5" ht="24.75" customHeight="1">
      <c r="A14" s="111" t="s">
        <v>160</v>
      </c>
      <c r="B14" s="114"/>
      <c r="C14" s="114"/>
      <c r="D14" s="114"/>
      <c r="E14" s="115"/>
    </row>
    <row r="15" spans="1:5" ht="33.75" customHeight="1">
      <c r="A15" s="108" t="s">
        <v>161</v>
      </c>
      <c r="B15" s="114"/>
      <c r="C15" s="114"/>
      <c r="D15" s="114"/>
      <c r="E15" s="115"/>
    </row>
    <row r="16" spans="1:5" ht="15.75" thickBot="1">
      <c r="A16" s="116" t="s">
        <v>162</v>
      </c>
      <c r="B16" s="117"/>
      <c r="C16" s="117"/>
      <c r="D16" s="117"/>
      <c r="E16" s="118"/>
    </row>
    <row r="17" ht="15">
      <c r="C17" s="87"/>
    </row>
    <row r="19" ht="15">
      <c r="D19" s="87"/>
    </row>
  </sheetData>
  <sheetProtection/>
  <mergeCells count="6">
    <mergeCell ref="A11:E11"/>
    <mergeCell ref="A12:E12"/>
    <mergeCell ref="A13:E13"/>
    <mergeCell ref="A15:E15"/>
    <mergeCell ref="A16:E16"/>
    <mergeCell ref="A14:E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B8:D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34</v>
      </c>
    </row>
    <row r="3" ht="15.75" thickBot="1"/>
    <row r="4" spans="1:3" ht="15.75" thickBot="1">
      <c r="A4" s="16" t="s">
        <v>39</v>
      </c>
      <c r="B4" s="17" t="s">
        <v>40</v>
      </c>
      <c r="C4" s="17" t="s">
        <v>41</v>
      </c>
    </row>
    <row r="5" spans="1:3" ht="15">
      <c r="A5" s="18">
        <v>43466</v>
      </c>
      <c r="B5" s="19">
        <v>2624</v>
      </c>
      <c r="C5" s="20">
        <f>((B5-1763)/1763)*100</f>
        <v>48.837209302325576</v>
      </c>
    </row>
    <row r="6" spans="1:3" ht="15">
      <c r="A6" s="21">
        <v>43497</v>
      </c>
      <c r="B6" s="22">
        <v>2915</v>
      </c>
      <c r="C6" s="23">
        <f aca="true" t="shared" si="0" ref="C6:C16">((B6-B5)/B5)*100</f>
        <v>11.089939024390244</v>
      </c>
    </row>
    <row r="7" spans="1:3" ht="15">
      <c r="A7" s="21">
        <v>43525</v>
      </c>
      <c r="B7" s="22">
        <v>2544</v>
      </c>
      <c r="C7" s="23">
        <f t="shared" si="0"/>
        <v>-12.727272727272727</v>
      </c>
    </row>
    <row r="8" spans="1:3" ht="15">
      <c r="A8" s="21">
        <v>43556</v>
      </c>
      <c r="B8" s="22">
        <v>2822</v>
      </c>
      <c r="C8" s="23">
        <f t="shared" si="0"/>
        <v>10.927672955974844</v>
      </c>
    </row>
    <row r="9" spans="1:3" ht="15">
      <c r="A9" s="21">
        <v>43586</v>
      </c>
      <c r="B9" s="22">
        <v>2711</v>
      </c>
      <c r="C9" s="23">
        <f t="shared" si="0"/>
        <v>-3.933380581148122</v>
      </c>
    </row>
    <row r="10" spans="1:3" ht="15">
      <c r="A10" s="21">
        <v>43617</v>
      </c>
      <c r="B10" s="22">
        <v>2191</v>
      </c>
      <c r="C10" s="23">
        <f t="shared" si="0"/>
        <v>-19.18111398008115</v>
      </c>
    </row>
    <row r="11" spans="1:3" ht="15">
      <c r="A11" s="21">
        <v>43647</v>
      </c>
      <c r="B11" s="22">
        <v>2135</v>
      </c>
      <c r="C11" s="23">
        <f t="shared" si="0"/>
        <v>-2.5559105431309903</v>
      </c>
    </row>
    <row r="12" spans="1:4" ht="15">
      <c r="A12" s="21">
        <v>43678</v>
      </c>
      <c r="B12" s="22">
        <v>2431</v>
      </c>
      <c r="C12" s="23">
        <f t="shared" si="0"/>
        <v>13.864168618266978</v>
      </c>
      <c r="D12" t="s">
        <v>37</v>
      </c>
    </row>
    <row r="13" spans="1:3" ht="15">
      <c r="A13" s="21">
        <v>43709</v>
      </c>
      <c r="B13" s="22">
        <v>2485</v>
      </c>
      <c r="C13" s="23">
        <f t="shared" si="0"/>
        <v>2.221308103661045</v>
      </c>
    </row>
    <row r="14" spans="1:3" ht="15">
      <c r="A14" s="21">
        <v>43739</v>
      </c>
      <c r="B14" s="22">
        <v>2438</v>
      </c>
      <c r="C14" s="23">
        <f t="shared" si="0"/>
        <v>-1.8913480885311873</v>
      </c>
    </row>
    <row r="15" spans="1:3" ht="15">
      <c r="A15" s="21">
        <v>43770</v>
      </c>
      <c r="B15" s="22">
        <v>2188</v>
      </c>
      <c r="C15" s="23">
        <f t="shared" si="0"/>
        <v>-10.254306808859722</v>
      </c>
    </row>
    <row r="16" spans="1:3" ht="15.75" thickBot="1">
      <c r="A16" s="21">
        <v>43800</v>
      </c>
      <c r="B16" s="24">
        <v>2085</v>
      </c>
      <c r="C16" s="84">
        <f t="shared" si="0"/>
        <v>-4.707495429616087</v>
      </c>
    </row>
    <row r="17" spans="1:3" ht="15.75" thickBot="1">
      <c r="A17" s="83" t="s">
        <v>149</v>
      </c>
      <c r="B17" s="119">
        <f>SUM(B5:B16)</f>
        <v>29569</v>
      </c>
      <c r="C17" s="120"/>
    </row>
    <row r="19" ht="15">
      <c r="A19" s="8" t="s">
        <v>7</v>
      </c>
    </row>
    <row r="20" ht="15">
      <c r="A20" s="9" t="s">
        <v>9</v>
      </c>
    </row>
    <row r="21" ht="15">
      <c r="A21" s="9"/>
    </row>
  </sheetData>
  <sheetProtection/>
  <mergeCells count="1">
    <mergeCell ref="B17:C1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24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60.28125" style="0" bestFit="1" customWidth="1"/>
    <col min="2" max="2" width="8.00390625" style="0" customWidth="1"/>
    <col min="3" max="3" width="5.57421875" style="0" hidden="1" customWidth="1"/>
    <col min="4" max="4" width="11.8515625" style="0" hidden="1" customWidth="1"/>
    <col min="5" max="6" width="11.8515625" style="0" customWidth="1"/>
    <col min="7" max="7" width="4.421875" style="0" customWidth="1"/>
  </cols>
  <sheetData>
    <row r="1" ht="15">
      <c r="A1" s="1" t="s">
        <v>0</v>
      </c>
    </row>
    <row r="2" ht="15">
      <c r="A2" s="1" t="s">
        <v>36</v>
      </c>
    </row>
    <row r="3" ht="15.75" thickBot="1"/>
    <row r="4" spans="1:6" ht="15.75" thickBot="1">
      <c r="A4" s="28" t="s">
        <v>43</v>
      </c>
      <c r="B4" s="27">
        <v>2019</v>
      </c>
      <c r="C4" s="13"/>
      <c r="D4" s="3" t="s">
        <v>8</v>
      </c>
      <c r="E4" s="48"/>
      <c r="F4" s="48"/>
    </row>
    <row r="5" spans="1:6" ht="15">
      <c r="A5" s="29" t="s">
        <v>27</v>
      </c>
      <c r="B5" s="53">
        <v>3233</v>
      </c>
      <c r="C5" s="14"/>
      <c r="D5" s="11" t="e">
        <f aca="true" t="shared" si="0" ref="D5:D15">(B5-C5)*100/C5</f>
        <v>#DIV/0!</v>
      </c>
      <c r="E5" s="47"/>
      <c r="F5" s="47"/>
    </row>
    <row r="6" spans="1:6" ht="15">
      <c r="A6" s="25" t="s">
        <v>28</v>
      </c>
      <c r="B6" s="54">
        <v>2604</v>
      </c>
      <c r="C6" s="14"/>
      <c r="D6" s="11" t="e">
        <f t="shared" si="0"/>
        <v>#DIV/0!</v>
      </c>
      <c r="E6" s="47"/>
      <c r="F6" s="47"/>
    </row>
    <row r="7" spans="1:6" ht="15">
      <c r="A7" s="25" t="s">
        <v>153</v>
      </c>
      <c r="B7" s="54">
        <v>2030</v>
      </c>
      <c r="C7" s="14"/>
      <c r="D7" s="11" t="e">
        <f t="shared" si="0"/>
        <v>#DIV/0!</v>
      </c>
      <c r="E7" s="47"/>
      <c r="F7" s="47"/>
    </row>
    <row r="8" spans="1:6" ht="15">
      <c r="A8" s="25" t="s">
        <v>30</v>
      </c>
      <c r="B8" s="54">
        <v>1423</v>
      </c>
      <c r="C8" s="14"/>
      <c r="D8" s="11" t="e">
        <f t="shared" si="0"/>
        <v>#DIV/0!</v>
      </c>
      <c r="E8" s="47"/>
      <c r="F8" s="47"/>
    </row>
    <row r="9" spans="1:6" ht="15">
      <c r="A9" s="25" t="s">
        <v>32</v>
      </c>
      <c r="B9" s="54">
        <v>1268</v>
      </c>
      <c r="C9" s="14"/>
      <c r="D9" s="11" t="e">
        <f t="shared" si="0"/>
        <v>#DIV/0!</v>
      </c>
      <c r="E9" s="47"/>
      <c r="F9" s="47"/>
    </row>
    <row r="10" spans="1:6" ht="15">
      <c r="A10" s="25" t="s">
        <v>150</v>
      </c>
      <c r="B10" s="54">
        <v>1175</v>
      </c>
      <c r="C10" s="14"/>
      <c r="D10" s="11" t="e">
        <f t="shared" si="0"/>
        <v>#DIV/0!</v>
      </c>
      <c r="E10" s="47"/>
      <c r="F10" s="47"/>
    </row>
    <row r="11" spans="1:6" ht="15">
      <c r="A11" s="25" t="s">
        <v>29</v>
      </c>
      <c r="B11" s="54">
        <v>1146</v>
      </c>
      <c r="C11" s="14"/>
      <c r="D11" s="11" t="e">
        <f t="shared" si="0"/>
        <v>#DIV/0!</v>
      </c>
      <c r="E11" s="47"/>
      <c r="F11" s="47"/>
    </row>
    <row r="12" spans="1:6" ht="15">
      <c r="A12" s="25" t="s">
        <v>151</v>
      </c>
      <c r="B12" s="54">
        <v>770</v>
      </c>
      <c r="C12" s="14"/>
      <c r="D12" s="11" t="e">
        <f t="shared" si="0"/>
        <v>#DIV/0!</v>
      </c>
      <c r="E12" s="47"/>
      <c r="F12" s="47"/>
    </row>
    <row r="13" spans="1:6" ht="15">
      <c r="A13" s="25" t="s">
        <v>152</v>
      </c>
      <c r="B13" s="54">
        <v>752</v>
      </c>
      <c r="C13" s="14"/>
      <c r="D13" s="11" t="e">
        <f t="shared" si="0"/>
        <v>#DIV/0!</v>
      </c>
      <c r="E13" s="47"/>
      <c r="F13" s="47"/>
    </row>
    <row r="14" spans="1:6" ht="15.75" thickBot="1">
      <c r="A14" s="30" t="s">
        <v>31</v>
      </c>
      <c r="B14" s="85">
        <v>739</v>
      </c>
      <c r="C14" s="15"/>
      <c r="D14" s="11" t="e">
        <f t="shared" si="0"/>
        <v>#DIV/0!</v>
      </c>
      <c r="E14" s="47"/>
      <c r="F14" s="47"/>
    </row>
    <row r="15" spans="1:6" ht="15.75" thickBot="1">
      <c r="A15" s="26" t="s">
        <v>42</v>
      </c>
      <c r="B15" s="86">
        <f>SUM(B4:B14)</f>
        <v>17159</v>
      </c>
      <c r="C15" s="14"/>
      <c r="D15" s="11" t="e">
        <f t="shared" si="0"/>
        <v>#DIV/0!</v>
      </c>
      <c r="E15" s="47"/>
      <c r="F15" s="47"/>
    </row>
    <row r="17" spans="1:2" ht="15">
      <c r="A17" s="121" t="s">
        <v>33</v>
      </c>
      <c r="B17" s="121"/>
    </row>
    <row r="18" spans="1:2" ht="15">
      <c r="A18" s="122"/>
      <c r="B18" s="122"/>
    </row>
    <row r="19" spans="1:2" ht="15">
      <c r="A19" s="122"/>
      <c r="B19" s="122"/>
    </row>
    <row r="20" spans="1:2" ht="15">
      <c r="A20" s="12"/>
      <c r="B20" s="12"/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</sheetData>
  <sheetProtection/>
  <mergeCells count="1">
    <mergeCell ref="A17:B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73"/>
  <sheetViews>
    <sheetView zoomScalePageLayoutView="0" workbookViewId="0" topLeftCell="A4">
      <selection activeCell="A31" sqref="A31"/>
    </sheetView>
  </sheetViews>
  <sheetFormatPr defaultColWidth="9.140625" defaultRowHeight="15"/>
  <cols>
    <col min="1" max="1" width="60.140625" style="9" bestFit="1" customWidth="1"/>
    <col min="2" max="2" width="11.57421875" style="52" customWidth="1"/>
    <col min="3" max="3" width="9.140625" style="52" customWidth="1"/>
    <col min="4" max="4" width="15.57421875" style="9" customWidth="1"/>
    <col min="5" max="5" width="12.140625" style="39" bestFit="1" customWidth="1"/>
    <col min="6" max="6" width="9.140625" style="9" customWidth="1"/>
  </cols>
  <sheetData>
    <row r="1" spans="1:2" ht="15">
      <c r="A1" s="1" t="s">
        <v>0</v>
      </c>
      <c r="B1" s="75"/>
    </row>
    <row r="2" spans="1:2" ht="15">
      <c r="A2" s="1" t="s">
        <v>34</v>
      </c>
      <c r="B2" s="75"/>
    </row>
    <row r="4" spans="1:6" ht="15">
      <c r="A4" s="31" t="s">
        <v>10</v>
      </c>
      <c r="B4" s="32">
        <v>2019</v>
      </c>
      <c r="C4" s="32">
        <v>2018</v>
      </c>
      <c r="D4" s="72" t="s">
        <v>2</v>
      </c>
      <c r="E4" s="74">
        <v>2017</v>
      </c>
      <c r="F4" s="73">
        <v>2016</v>
      </c>
    </row>
    <row r="5" spans="1:6" ht="15">
      <c r="A5" s="43" t="s">
        <v>11</v>
      </c>
      <c r="B5" s="76">
        <v>0</v>
      </c>
      <c r="C5" s="33">
        <v>0</v>
      </c>
      <c r="D5" s="80"/>
      <c r="E5" s="68">
        <v>0</v>
      </c>
      <c r="F5" s="68">
        <v>31</v>
      </c>
    </row>
    <row r="6" spans="1:6" ht="15">
      <c r="A6" s="34" t="s">
        <v>12</v>
      </c>
      <c r="B6" s="77">
        <v>24</v>
      </c>
      <c r="C6" s="33">
        <v>0</v>
      </c>
      <c r="D6" s="80"/>
      <c r="E6" s="68">
        <v>9</v>
      </c>
      <c r="F6" s="68">
        <v>142</v>
      </c>
    </row>
    <row r="7" spans="1:6" ht="15">
      <c r="A7" s="34" t="s">
        <v>44</v>
      </c>
      <c r="B7" s="77">
        <v>0</v>
      </c>
      <c r="C7" s="33">
        <v>1</v>
      </c>
      <c r="D7" s="80"/>
      <c r="E7" s="68">
        <v>0</v>
      </c>
      <c r="F7" s="68">
        <v>82</v>
      </c>
    </row>
    <row r="8" spans="1:6" ht="15">
      <c r="A8" s="34" t="s">
        <v>45</v>
      </c>
      <c r="B8" s="77">
        <v>0</v>
      </c>
      <c r="C8" s="33">
        <v>0</v>
      </c>
      <c r="D8" s="80"/>
      <c r="E8" s="68">
        <v>0</v>
      </c>
      <c r="F8" s="68" t="s">
        <v>49</v>
      </c>
    </row>
    <row r="9" spans="1:6" ht="15">
      <c r="A9" s="44" t="s">
        <v>54</v>
      </c>
      <c r="B9" s="77">
        <v>2380</v>
      </c>
      <c r="C9" s="33">
        <v>752</v>
      </c>
      <c r="D9" s="81">
        <f>(B9-C9)/C9</f>
        <v>2.1648936170212765</v>
      </c>
      <c r="E9" s="68">
        <v>19</v>
      </c>
      <c r="F9" s="68">
        <v>627</v>
      </c>
    </row>
    <row r="10" spans="1:6" ht="15">
      <c r="A10" s="34" t="s">
        <v>60</v>
      </c>
      <c r="B10" s="77">
        <v>1</v>
      </c>
      <c r="C10" s="33">
        <v>0</v>
      </c>
      <c r="D10" s="80"/>
      <c r="E10" s="68">
        <v>1</v>
      </c>
      <c r="F10" s="68">
        <v>4</v>
      </c>
    </row>
    <row r="11" spans="1:6" ht="15">
      <c r="A11" s="34" t="s">
        <v>13</v>
      </c>
      <c r="B11" s="77">
        <v>1125</v>
      </c>
      <c r="C11" s="33">
        <v>856</v>
      </c>
      <c r="D11" s="81">
        <f>(B11-C11)/C11</f>
        <v>0.3142523364485981</v>
      </c>
      <c r="E11" s="68">
        <v>418</v>
      </c>
      <c r="F11" s="68">
        <v>712</v>
      </c>
    </row>
    <row r="12" spans="1:6" ht="15">
      <c r="A12" s="34" t="s">
        <v>14</v>
      </c>
      <c r="B12" s="77">
        <v>576</v>
      </c>
      <c r="C12" s="33">
        <v>480</v>
      </c>
      <c r="D12" s="81">
        <f>(B12-C12)/C12</f>
        <v>0.2</v>
      </c>
      <c r="E12" s="68">
        <v>47</v>
      </c>
      <c r="F12" s="68">
        <v>132</v>
      </c>
    </row>
    <row r="13" spans="1:6" ht="15">
      <c r="A13" s="44" t="s">
        <v>15</v>
      </c>
      <c r="B13" s="77">
        <v>67</v>
      </c>
      <c r="C13" s="33">
        <v>23</v>
      </c>
      <c r="D13" s="81">
        <f aca="true" t="shared" si="0" ref="D13:D40">(B13-C13)/C13</f>
        <v>1.9130434782608696</v>
      </c>
      <c r="E13" s="68">
        <v>1</v>
      </c>
      <c r="F13" s="68">
        <v>42</v>
      </c>
    </row>
    <row r="14" spans="1:6" ht="15">
      <c r="A14" s="34" t="s">
        <v>62</v>
      </c>
      <c r="B14" s="77">
        <v>79</v>
      </c>
      <c r="C14" s="33">
        <v>29</v>
      </c>
      <c r="D14" s="81">
        <f t="shared" si="0"/>
        <v>1.7241379310344827</v>
      </c>
      <c r="E14" s="68">
        <v>4</v>
      </c>
      <c r="F14" s="68">
        <v>26</v>
      </c>
    </row>
    <row r="15" spans="1:6" ht="15">
      <c r="A15" s="34" t="s">
        <v>55</v>
      </c>
      <c r="B15" s="77">
        <v>1</v>
      </c>
      <c r="C15" s="33">
        <v>0</v>
      </c>
      <c r="D15" s="80"/>
      <c r="E15" s="68">
        <v>0</v>
      </c>
      <c r="F15" s="68">
        <v>4</v>
      </c>
    </row>
    <row r="16" spans="1:6" ht="15">
      <c r="A16" s="44" t="s">
        <v>56</v>
      </c>
      <c r="B16" s="77">
        <v>49</v>
      </c>
      <c r="C16" s="33">
        <v>14</v>
      </c>
      <c r="D16" s="81">
        <f t="shared" si="0"/>
        <v>2.5</v>
      </c>
      <c r="E16" s="68">
        <v>41</v>
      </c>
      <c r="F16" s="68">
        <v>22</v>
      </c>
    </row>
    <row r="17" spans="1:6" ht="15">
      <c r="A17" s="44" t="s">
        <v>16</v>
      </c>
      <c r="B17" s="77">
        <v>995</v>
      </c>
      <c r="C17" s="33">
        <v>547</v>
      </c>
      <c r="D17" s="81">
        <f t="shared" si="0"/>
        <v>0.8190127970749543</v>
      </c>
      <c r="E17" s="68">
        <v>180</v>
      </c>
      <c r="F17" s="68">
        <v>390</v>
      </c>
    </row>
    <row r="18" spans="1:6" ht="15">
      <c r="A18" s="44" t="s">
        <v>57</v>
      </c>
      <c r="B18" s="77">
        <v>78</v>
      </c>
      <c r="C18" s="33">
        <v>20</v>
      </c>
      <c r="D18" s="81">
        <f t="shared" si="0"/>
        <v>2.9</v>
      </c>
      <c r="E18" s="68">
        <v>5</v>
      </c>
      <c r="F18" s="68">
        <v>42</v>
      </c>
    </row>
    <row r="19" spans="1:6" ht="15">
      <c r="A19" s="34" t="s">
        <v>23</v>
      </c>
      <c r="B19" s="77">
        <v>327</v>
      </c>
      <c r="C19" s="33">
        <v>119</v>
      </c>
      <c r="D19" s="81">
        <f t="shared" si="0"/>
        <v>1.7478991596638656</v>
      </c>
      <c r="E19" s="68">
        <v>7</v>
      </c>
      <c r="F19" s="68">
        <v>134</v>
      </c>
    </row>
    <row r="20" spans="1:6" ht="15">
      <c r="A20" s="34" t="s">
        <v>17</v>
      </c>
      <c r="B20" s="77">
        <v>85</v>
      </c>
      <c r="C20" s="33">
        <v>16</v>
      </c>
      <c r="D20" s="81">
        <f t="shared" si="0"/>
        <v>4.3125</v>
      </c>
      <c r="E20" s="68">
        <v>5</v>
      </c>
      <c r="F20" s="68">
        <v>117</v>
      </c>
    </row>
    <row r="21" spans="1:6" ht="15">
      <c r="A21" s="34" t="s">
        <v>66</v>
      </c>
      <c r="B21" s="77">
        <v>21</v>
      </c>
      <c r="C21" s="33">
        <v>43</v>
      </c>
      <c r="D21" s="81">
        <f t="shared" si="0"/>
        <v>-0.5116279069767442</v>
      </c>
      <c r="E21" s="68">
        <v>269</v>
      </c>
      <c r="F21" s="68">
        <v>31</v>
      </c>
    </row>
    <row r="22" spans="1:6" ht="15">
      <c r="A22" s="34" t="s">
        <v>58</v>
      </c>
      <c r="B22" s="77">
        <v>341</v>
      </c>
      <c r="C22" s="33">
        <v>149</v>
      </c>
      <c r="D22" s="81">
        <f t="shared" si="0"/>
        <v>1.2885906040268456</v>
      </c>
      <c r="E22" s="68">
        <v>35</v>
      </c>
      <c r="F22" s="68">
        <v>587</v>
      </c>
    </row>
    <row r="23" spans="1:6" ht="15">
      <c r="A23" s="34" t="s">
        <v>74</v>
      </c>
      <c r="B23" s="77">
        <v>4</v>
      </c>
      <c r="C23" s="33">
        <v>3</v>
      </c>
      <c r="D23" s="81">
        <f t="shared" si="0"/>
        <v>0.3333333333333333</v>
      </c>
      <c r="E23" s="68">
        <v>692</v>
      </c>
      <c r="F23" s="68">
        <v>65</v>
      </c>
    </row>
    <row r="24" spans="1:6" ht="15">
      <c r="A24" s="34" t="s">
        <v>59</v>
      </c>
      <c r="B24" s="77">
        <v>698</v>
      </c>
      <c r="C24" s="33">
        <v>357</v>
      </c>
      <c r="D24" s="81">
        <f t="shared" si="0"/>
        <v>0.9551820728291317</v>
      </c>
      <c r="E24" s="68">
        <v>719</v>
      </c>
      <c r="F24" s="68">
        <v>2109</v>
      </c>
    </row>
    <row r="25" spans="1:6" ht="15">
      <c r="A25" s="34" t="s">
        <v>61</v>
      </c>
      <c r="B25" s="77">
        <v>0</v>
      </c>
      <c r="C25" s="33">
        <v>0</v>
      </c>
      <c r="D25" s="80"/>
      <c r="E25" s="68">
        <v>1</v>
      </c>
      <c r="F25" s="68">
        <v>0</v>
      </c>
    </row>
    <row r="26" spans="1:6" ht="15">
      <c r="A26" s="34" t="s">
        <v>18</v>
      </c>
      <c r="B26" s="77">
        <v>211</v>
      </c>
      <c r="C26" s="33">
        <v>100</v>
      </c>
      <c r="D26" s="81">
        <f t="shared" si="0"/>
        <v>1.11</v>
      </c>
      <c r="E26" s="68">
        <v>56</v>
      </c>
      <c r="F26" s="68">
        <v>45</v>
      </c>
    </row>
    <row r="27" spans="1:6" ht="15">
      <c r="A27" s="34" t="s">
        <v>63</v>
      </c>
      <c r="B27" s="77">
        <v>19</v>
      </c>
      <c r="C27" s="33">
        <v>2</v>
      </c>
      <c r="D27" s="81">
        <f t="shared" si="0"/>
        <v>8.5</v>
      </c>
      <c r="E27" s="68" t="s">
        <v>49</v>
      </c>
      <c r="F27" s="68" t="s">
        <v>49</v>
      </c>
    </row>
    <row r="28" spans="1:6" ht="15">
      <c r="A28" s="44" t="s">
        <v>25</v>
      </c>
      <c r="B28" s="77">
        <v>69</v>
      </c>
      <c r="C28" s="33">
        <v>15</v>
      </c>
      <c r="D28" s="81">
        <f t="shared" si="0"/>
        <v>3.6</v>
      </c>
      <c r="E28" s="68">
        <v>32</v>
      </c>
      <c r="F28" s="68">
        <v>31</v>
      </c>
    </row>
    <row r="29" spans="1:6" ht="15">
      <c r="A29" s="34" t="s">
        <v>19</v>
      </c>
      <c r="B29" s="77">
        <v>257</v>
      </c>
      <c r="C29" s="33">
        <v>187</v>
      </c>
      <c r="D29" s="81">
        <f t="shared" si="0"/>
        <v>0.37433155080213903</v>
      </c>
      <c r="E29" s="68">
        <v>126</v>
      </c>
      <c r="F29" s="68">
        <v>152</v>
      </c>
    </row>
    <row r="30" spans="1:6" ht="15">
      <c r="A30" s="34" t="s">
        <v>77</v>
      </c>
      <c r="B30" s="77">
        <v>937</v>
      </c>
      <c r="C30" s="33">
        <v>2097</v>
      </c>
      <c r="D30" s="81">
        <f t="shared" si="0"/>
        <v>-0.553171196948021</v>
      </c>
      <c r="E30" s="68">
        <v>12672</v>
      </c>
      <c r="F30" s="68">
        <v>7504</v>
      </c>
    </row>
    <row r="31" spans="1:6" ht="15">
      <c r="A31" s="34" t="s">
        <v>67</v>
      </c>
      <c r="B31" s="77">
        <v>2912</v>
      </c>
      <c r="C31" s="33">
        <v>1839</v>
      </c>
      <c r="D31" s="81">
        <f t="shared" si="0"/>
        <v>0.5834692767808591</v>
      </c>
      <c r="E31" s="68" t="s">
        <v>49</v>
      </c>
      <c r="F31" s="68" t="s">
        <v>49</v>
      </c>
    </row>
    <row r="32" spans="1:6" ht="15">
      <c r="A32" s="34" t="s">
        <v>46</v>
      </c>
      <c r="B32" s="77">
        <v>17</v>
      </c>
      <c r="C32" s="33">
        <v>1</v>
      </c>
      <c r="D32" s="81">
        <f t="shared" si="0"/>
        <v>16</v>
      </c>
      <c r="E32" s="68" t="s">
        <v>49</v>
      </c>
      <c r="F32" s="68" t="s">
        <v>49</v>
      </c>
    </row>
    <row r="33" spans="1:6" ht="15">
      <c r="A33" s="34" t="s">
        <v>68</v>
      </c>
      <c r="B33" s="77">
        <v>97</v>
      </c>
      <c r="C33" s="33">
        <v>199</v>
      </c>
      <c r="D33" s="81">
        <f t="shared" si="0"/>
        <v>-0.5125628140703518</v>
      </c>
      <c r="E33" s="68" t="s">
        <v>49</v>
      </c>
      <c r="F33" s="68" t="s">
        <v>49</v>
      </c>
    </row>
    <row r="34" spans="1:6" ht="15">
      <c r="A34" s="34" t="s">
        <v>69</v>
      </c>
      <c r="B34" s="77">
        <v>178</v>
      </c>
      <c r="C34" s="33">
        <v>58</v>
      </c>
      <c r="D34" s="81">
        <f t="shared" si="0"/>
        <v>2.0689655172413794</v>
      </c>
      <c r="E34" s="68" t="s">
        <v>49</v>
      </c>
      <c r="F34" s="68" t="s">
        <v>49</v>
      </c>
    </row>
    <row r="35" spans="1:6" ht="15">
      <c r="A35" s="34" t="s">
        <v>70</v>
      </c>
      <c r="B35" s="77">
        <v>38</v>
      </c>
      <c r="C35" s="33">
        <v>158</v>
      </c>
      <c r="D35" s="81">
        <f t="shared" si="0"/>
        <v>-0.759493670886076</v>
      </c>
      <c r="E35" s="68" t="s">
        <v>49</v>
      </c>
      <c r="F35" s="68" t="s">
        <v>49</v>
      </c>
    </row>
    <row r="36" spans="1:6" ht="15">
      <c r="A36" s="34" t="s">
        <v>71</v>
      </c>
      <c r="B36" s="77">
        <v>1242</v>
      </c>
      <c r="C36" s="33">
        <v>528</v>
      </c>
      <c r="D36" s="81">
        <f t="shared" si="0"/>
        <v>1.3522727272727273</v>
      </c>
      <c r="E36" s="68" t="s">
        <v>49</v>
      </c>
      <c r="F36" s="68" t="s">
        <v>49</v>
      </c>
    </row>
    <row r="37" spans="1:6" ht="15">
      <c r="A37" s="34" t="s">
        <v>72</v>
      </c>
      <c r="B37" s="77">
        <v>2067</v>
      </c>
      <c r="C37" s="33">
        <v>753</v>
      </c>
      <c r="D37" s="81">
        <f t="shared" si="0"/>
        <v>1.745019920318725</v>
      </c>
      <c r="E37" s="68" t="s">
        <v>49</v>
      </c>
      <c r="F37" s="68" t="s">
        <v>49</v>
      </c>
    </row>
    <row r="38" spans="1:6" ht="15">
      <c r="A38" s="34" t="s">
        <v>47</v>
      </c>
      <c r="B38" s="77">
        <v>37</v>
      </c>
      <c r="C38" s="33">
        <v>1</v>
      </c>
      <c r="D38" s="81">
        <f t="shared" si="0"/>
        <v>36</v>
      </c>
      <c r="E38" s="68" t="s">
        <v>49</v>
      </c>
      <c r="F38" s="68" t="s">
        <v>49</v>
      </c>
    </row>
    <row r="39" spans="1:6" ht="15">
      <c r="A39" s="34" t="s">
        <v>48</v>
      </c>
      <c r="B39" s="77">
        <v>504</v>
      </c>
      <c r="C39" s="33">
        <v>4096</v>
      </c>
      <c r="D39" s="81">
        <f t="shared" si="0"/>
        <v>-0.876953125</v>
      </c>
      <c r="E39" s="68" t="s">
        <v>49</v>
      </c>
      <c r="F39" s="68" t="s">
        <v>49</v>
      </c>
    </row>
    <row r="40" spans="1:6" ht="15">
      <c r="A40" s="34" t="s">
        <v>75</v>
      </c>
      <c r="B40" s="77">
        <v>70</v>
      </c>
      <c r="C40" s="33">
        <v>19</v>
      </c>
      <c r="D40" s="81">
        <f t="shared" si="0"/>
        <v>2.6842105263157894</v>
      </c>
      <c r="E40" s="68">
        <v>0</v>
      </c>
      <c r="F40" s="68">
        <v>249</v>
      </c>
    </row>
    <row r="41" spans="1:6" ht="15">
      <c r="A41" s="42" t="s">
        <v>6</v>
      </c>
      <c r="B41" s="3">
        <f>SUM(B5:B40)</f>
        <v>15506</v>
      </c>
      <c r="C41" s="3">
        <f>SUM(C5:C40)</f>
        <v>13462</v>
      </c>
      <c r="D41" s="82">
        <f>(B41-C41)/C41</f>
        <v>0.1518347942356262</v>
      </c>
      <c r="E41" s="73">
        <f>SUM(E5:E40)</f>
        <v>15339</v>
      </c>
      <c r="F41" s="73">
        <f>SUM(F5:F40)</f>
        <v>13280</v>
      </c>
    </row>
    <row r="43" spans="1:12" ht="15">
      <c r="A43" s="128" t="s">
        <v>24</v>
      </c>
      <c r="B43" s="128"/>
      <c r="C43" s="128"/>
      <c r="D43" s="128"/>
      <c r="E43" s="128"/>
      <c r="G43" s="127" t="s">
        <v>50</v>
      </c>
      <c r="H43" s="127"/>
      <c r="I43" s="127"/>
      <c r="J43" s="127"/>
      <c r="K43" s="127"/>
      <c r="L43" s="127"/>
    </row>
    <row r="44" spans="1:12" ht="15" customHeight="1">
      <c r="A44" s="128"/>
      <c r="B44" s="128"/>
      <c r="C44" s="128"/>
      <c r="D44" s="128"/>
      <c r="E44" s="128"/>
      <c r="G44" s="123"/>
      <c r="H44" s="123"/>
      <c r="I44" s="123"/>
      <c r="J44" s="123"/>
      <c r="K44" s="123"/>
      <c r="L44" s="123"/>
    </row>
    <row r="45" spans="1:12" ht="15" customHeight="1">
      <c r="A45" s="128"/>
      <c r="B45" s="128"/>
      <c r="C45" s="128"/>
      <c r="D45" s="128"/>
      <c r="E45" s="128"/>
      <c r="G45" s="123"/>
      <c r="H45" s="123"/>
      <c r="I45" s="123"/>
      <c r="J45" s="123"/>
      <c r="K45" s="123"/>
      <c r="L45" s="123"/>
    </row>
    <row r="46" spans="1:12" ht="15" customHeight="1">
      <c r="A46" s="128"/>
      <c r="B46" s="128"/>
      <c r="C46" s="128"/>
      <c r="D46" s="128"/>
      <c r="E46" s="128"/>
      <c r="G46" s="123"/>
      <c r="H46" s="123"/>
      <c r="I46" s="123"/>
      <c r="J46" s="123"/>
      <c r="K46" s="123"/>
      <c r="L46" s="123"/>
    </row>
    <row r="47" spans="1:5" ht="15">
      <c r="A47" s="128"/>
      <c r="B47" s="128"/>
      <c r="C47" s="128"/>
      <c r="D47" s="128"/>
      <c r="E47" s="128"/>
    </row>
    <row r="48" spans="1:12" ht="15">
      <c r="A48" s="128"/>
      <c r="B48" s="128"/>
      <c r="C48" s="128"/>
      <c r="D48" s="128"/>
      <c r="E48" s="128"/>
      <c r="G48" s="127" t="s">
        <v>51</v>
      </c>
      <c r="H48" s="123"/>
      <c r="I48" s="123"/>
      <c r="J48" s="123"/>
      <c r="K48" s="123"/>
      <c r="L48" s="123"/>
    </row>
    <row r="49" spans="1:12" ht="15" customHeight="1">
      <c r="A49" s="128"/>
      <c r="B49" s="128"/>
      <c r="C49" s="128"/>
      <c r="D49" s="128"/>
      <c r="E49" s="128"/>
      <c r="G49" s="123"/>
      <c r="H49" s="123"/>
      <c r="I49" s="123"/>
      <c r="J49" s="123"/>
      <c r="K49" s="123"/>
      <c r="L49" s="123"/>
    </row>
    <row r="50" spans="1:12" ht="15" customHeight="1">
      <c r="A50" s="128"/>
      <c r="B50" s="128"/>
      <c r="C50" s="128"/>
      <c r="D50" s="128"/>
      <c r="E50" s="128"/>
      <c r="G50" s="123"/>
      <c r="H50" s="123"/>
      <c r="I50" s="123"/>
      <c r="J50" s="123"/>
      <c r="K50" s="123"/>
      <c r="L50" s="123"/>
    </row>
    <row r="51" spans="1:12" ht="15" customHeight="1">
      <c r="A51" s="128"/>
      <c r="B51" s="128"/>
      <c r="C51" s="128"/>
      <c r="D51" s="128"/>
      <c r="E51" s="128"/>
      <c r="G51" s="38"/>
      <c r="H51" s="38"/>
      <c r="I51" s="38"/>
      <c r="J51" s="38"/>
      <c r="K51" s="38"/>
      <c r="L51" s="38"/>
    </row>
    <row r="52" spans="7:12" ht="15">
      <c r="G52" s="127" t="s">
        <v>52</v>
      </c>
      <c r="H52" s="127"/>
      <c r="I52" s="127"/>
      <c r="J52" s="127"/>
      <c r="K52" s="127"/>
      <c r="L52" s="127"/>
    </row>
    <row r="53" spans="1:12" ht="15">
      <c r="A53" s="9" t="s">
        <v>26</v>
      </c>
      <c r="C53" s="78"/>
      <c r="D53" s="35"/>
      <c r="E53" s="40"/>
      <c r="G53" s="123"/>
      <c r="H53" s="123"/>
      <c r="I53" s="123"/>
      <c r="J53" s="123"/>
      <c r="K53" s="123"/>
      <c r="L53" s="123"/>
    </row>
    <row r="54" spans="1:12" ht="15">
      <c r="A54"/>
      <c r="B54" s="50"/>
      <c r="C54" s="79"/>
      <c r="D54" s="36"/>
      <c r="E54" s="41"/>
      <c r="F54" s="36"/>
      <c r="G54" s="123"/>
      <c r="H54" s="123"/>
      <c r="I54" s="123"/>
      <c r="J54" s="123"/>
      <c r="K54" s="123"/>
      <c r="L54" s="123"/>
    </row>
    <row r="55" spans="1:5" ht="15" customHeight="1">
      <c r="A55" s="123" t="s">
        <v>156</v>
      </c>
      <c r="B55" s="123"/>
      <c r="C55" s="123"/>
      <c r="D55" s="123"/>
      <c r="E55" s="7"/>
    </row>
    <row r="56" spans="1:12" ht="15.75" customHeight="1">
      <c r="A56" s="123"/>
      <c r="B56" s="123"/>
      <c r="C56" s="123"/>
      <c r="D56" s="123"/>
      <c r="F56" s="36"/>
      <c r="G56" s="126" t="s">
        <v>64</v>
      </c>
      <c r="H56" s="123"/>
      <c r="I56" s="123"/>
      <c r="J56" s="123"/>
      <c r="K56" s="123"/>
      <c r="L56" s="123"/>
    </row>
    <row r="57" spans="1:12" ht="19.5" customHeight="1">
      <c r="A57" s="10" t="s">
        <v>157</v>
      </c>
      <c r="B57" s="51"/>
      <c r="C57" s="51"/>
      <c r="D57" s="38"/>
      <c r="E57" s="40"/>
      <c r="G57" s="123"/>
      <c r="H57" s="123"/>
      <c r="I57" s="123"/>
      <c r="J57" s="123"/>
      <c r="K57" s="123"/>
      <c r="L57" s="123"/>
    </row>
    <row r="58" spans="1:11" ht="15">
      <c r="A58" s="124" t="s">
        <v>53</v>
      </c>
      <c r="B58" s="124"/>
      <c r="C58" s="123"/>
      <c r="D58" s="123"/>
      <c r="E58" s="123"/>
      <c r="F58" s="36"/>
      <c r="G58" s="36"/>
      <c r="H58" s="36"/>
      <c r="I58" s="36"/>
      <c r="J58" s="36"/>
      <c r="K58" s="36"/>
    </row>
    <row r="59" spans="1:12" ht="14.25" customHeight="1">
      <c r="A59" s="125"/>
      <c r="B59" s="125"/>
      <c r="C59" s="125"/>
      <c r="D59" s="125"/>
      <c r="E59" s="125"/>
      <c r="G59" s="126" t="s">
        <v>65</v>
      </c>
      <c r="H59" s="123"/>
      <c r="I59" s="123"/>
      <c r="J59" s="123"/>
      <c r="K59" s="123"/>
      <c r="L59" s="123"/>
    </row>
    <row r="60" spans="1:12" ht="15">
      <c r="A60" s="38"/>
      <c r="B60" s="51"/>
      <c r="C60" s="51"/>
      <c r="D60" s="38"/>
      <c r="E60" s="38"/>
      <c r="F60" s="37"/>
      <c r="G60" s="123"/>
      <c r="H60" s="123"/>
      <c r="I60" s="123"/>
      <c r="J60" s="123"/>
      <c r="K60" s="123"/>
      <c r="L60" s="123"/>
    </row>
    <row r="61" spans="1:12" ht="15">
      <c r="A61" s="38"/>
      <c r="B61" s="51"/>
      <c r="C61" s="51"/>
      <c r="D61" s="38"/>
      <c r="E61" s="38"/>
      <c r="G61" s="123"/>
      <c r="H61" s="123"/>
      <c r="I61" s="123"/>
      <c r="J61" s="123"/>
      <c r="K61" s="123"/>
      <c r="L61" s="123"/>
    </row>
    <row r="62" spans="7:12" ht="15">
      <c r="G62" s="123"/>
      <c r="H62" s="123"/>
      <c r="I62" s="123"/>
      <c r="J62" s="123"/>
      <c r="K62" s="123"/>
      <c r="L62" s="123"/>
    </row>
    <row r="63" spans="7:12" ht="15">
      <c r="G63" s="123"/>
      <c r="H63" s="123"/>
      <c r="I63" s="123"/>
      <c r="J63" s="123"/>
      <c r="K63" s="123"/>
      <c r="L63" s="123"/>
    </row>
    <row r="64" spans="7:12" ht="15">
      <c r="G64" s="123"/>
      <c r="H64" s="123"/>
      <c r="I64" s="123"/>
      <c r="J64" s="123"/>
      <c r="K64" s="123"/>
      <c r="L64" s="123"/>
    </row>
    <row r="65" spans="7:12" ht="15">
      <c r="G65" s="123"/>
      <c r="H65" s="123"/>
      <c r="I65" s="123"/>
      <c r="J65" s="123"/>
      <c r="K65" s="123"/>
      <c r="L65" s="123"/>
    </row>
    <row r="67" spans="7:12" ht="69.75" customHeight="1">
      <c r="G67" s="126" t="s">
        <v>76</v>
      </c>
      <c r="H67" s="123"/>
      <c r="I67" s="123"/>
      <c r="J67" s="123"/>
      <c r="K67" s="123"/>
      <c r="L67" s="123"/>
    </row>
    <row r="69" spans="7:12" ht="15">
      <c r="G69" s="123" t="s">
        <v>73</v>
      </c>
      <c r="H69" s="123"/>
      <c r="I69" s="123"/>
      <c r="J69" s="123"/>
      <c r="K69" s="123"/>
      <c r="L69" s="123"/>
    </row>
    <row r="70" spans="7:12" ht="15">
      <c r="G70" s="123"/>
      <c r="H70" s="123"/>
      <c r="I70" s="123"/>
      <c r="J70" s="123"/>
      <c r="K70" s="123"/>
      <c r="L70" s="123"/>
    </row>
    <row r="71" spans="7:12" ht="15">
      <c r="G71" s="123"/>
      <c r="H71" s="123"/>
      <c r="I71" s="123"/>
      <c r="J71" s="123"/>
      <c r="K71" s="123"/>
      <c r="L71" s="123"/>
    </row>
    <row r="72" spans="7:12" ht="15">
      <c r="G72" s="38"/>
      <c r="H72" s="38"/>
      <c r="I72" s="38"/>
      <c r="J72" s="38"/>
      <c r="K72" s="38"/>
      <c r="L72" s="38"/>
    </row>
    <row r="73" ht="15">
      <c r="G73" s="45"/>
    </row>
  </sheetData>
  <sheetProtection/>
  <mergeCells count="10">
    <mergeCell ref="G69:L71"/>
    <mergeCell ref="A55:D56"/>
    <mergeCell ref="A58:E59"/>
    <mergeCell ref="G59:L65"/>
    <mergeCell ref="G67:L67"/>
    <mergeCell ref="G48:L50"/>
    <mergeCell ref="G52:L54"/>
    <mergeCell ref="G56:L57"/>
    <mergeCell ref="A43:E51"/>
    <mergeCell ref="G43:L46"/>
  </mergeCells>
  <printOptions/>
  <pageMargins left="0.11811023622047245" right="0.11811023622047245" top="0.3937007874015748" bottom="0.3937007874015748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41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4.7109375" style="9" customWidth="1"/>
    <col min="2" max="2" width="11.140625" style="9" customWidth="1"/>
    <col min="3" max="3" width="9.140625" style="9" customWidth="1"/>
    <col min="4" max="4" width="14.57421875" style="9" customWidth="1"/>
    <col min="5" max="5" width="11.57421875" style="9" customWidth="1"/>
    <col min="6" max="8" width="9.140625" style="9" customWidth="1"/>
    <col min="9" max="9" width="24.8515625" style="9" bestFit="1" customWidth="1"/>
    <col min="10" max="13" width="12.421875" style="9" bestFit="1" customWidth="1"/>
    <col min="14" max="16384" width="9.140625" style="9" customWidth="1"/>
  </cols>
  <sheetData>
    <row r="1" spans="1:2" ht="15">
      <c r="A1" s="1" t="s">
        <v>0</v>
      </c>
      <c r="B1" s="1"/>
    </row>
    <row r="2" spans="1:2" ht="15">
      <c r="A2" s="1" t="s">
        <v>110</v>
      </c>
      <c r="B2" s="1"/>
    </row>
    <row r="4" spans="1:6" ht="15">
      <c r="A4" s="2" t="s">
        <v>20</v>
      </c>
      <c r="B4" s="3">
        <v>2019</v>
      </c>
      <c r="C4" s="3">
        <v>2018</v>
      </c>
      <c r="D4" s="3" t="s">
        <v>8</v>
      </c>
      <c r="E4" s="3">
        <v>2017</v>
      </c>
      <c r="F4" s="3">
        <v>2016</v>
      </c>
    </row>
    <row r="5" spans="1:6" ht="14.25">
      <c r="A5" s="5" t="s">
        <v>107</v>
      </c>
      <c r="B5" s="68">
        <v>309</v>
      </c>
      <c r="C5" s="33">
        <v>298</v>
      </c>
      <c r="D5" s="49">
        <f aca="true" t="shared" si="0" ref="D5:D37">(B5-C5)/C5</f>
        <v>0.03691275167785235</v>
      </c>
      <c r="E5" s="6">
        <v>220</v>
      </c>
      <c r="F5" s="6">
        <v>105</v>
      </c>
    </row>
    <row r="6" spans="1:6" ht="14.25">
      <c r="A6" s="5" t="s">
        <v>108</v>
      </c>
      <c r="B6" s="68">
        <v>645</v>
      </c>
      <c r="C6" s="33">
        <v>457</v>
      </c>
      <c r="D6" s="49">
        <f t="shared" si="0"/>
        <v>0.4113785557986871</v>
      </c>
      <c r="E6" s="6">
        <v>530</v>
      </c>
      <c r="F6" s="6">
        <v>396</v>
      </c>
    </row>
    <row r="7" spans="1:6" ht="14.25">
      <c r="A7" s="5" t="s">
        <v>109</v>
      </c>
      <c r="B7" s="68">
        <v>681</v>
      </c>
      <c r="C7" s="33">
        <v>318</v>
      </c>
      <c r="D7" s="49">
        <f t="shared" si="0"/>
        <v>1.1415094339622642</v>
      </c>
      <c r="E7" s="6">
        <v>259</v>
      </c>
      <c r="F7" s="6">
        <v>253</v>
      </c>
    </row>
    <row r="8" spans="1:6" ht="14.25">
      <c r="A8" s="5" t="s">
        <v>78</v>
      </c>
      <c r="B8" s="68">
        <v>415</v>
      </c>
      <c r="C8" s="33">
        <v>368</v>
      </c>
      <c r="D8" s="49">
        <f t="shared" si="0"/>
        <v>0.12771739130434784</v>
      </c>
      <c r="E8" s="6">
        <v>376</v>
      </c>
      <c r="F8" s="6">
        <v>288</v>
      </c>
    </row>
    <row r="9" spans="1:6" ht="14.25">
      <c r="A9" s="5" t="s">
        <v>79</v>
      </c>
      <c r="B9" s="68">
        <v>463</v>
      </c>
      <c r="C9" s="33">
        <v>491</v>
      </c>
      <c r="D9" s="49">
        <f t="shared" si="0"/>
        <v>-0.05702647657841141</v>
      </c>
      <c r="E9" s="6">
        <v>395</v>
      </c>
      <c r="F9" s="6">
        <v>219</v>
      </c>
    </row>
    <row r="10" spans="1:6" ht="14.25">
      <c r="A10" s="5" t="s">
        <v>80</v>
      </c>
      <c r="B10" s="68">
        <v>358</v>
      </c>
      <c r="C10" s="33">
        <v>348</v>
      </c>
      <c r="D10" s="49">
        <f t="shared" si="0"/>
        <v>0.028735632183908046</v>
      </c>
      <c r="E10" s="6">
        <v>306</v>
      </c>
      <c r="F10" s="6">
        <v>134</v>
      </c>
    </row>
    <row r="11" spans="1:6" ht="14.25">
      <c r="A11" s="5" t="s">
        <v>81</v>
      </c>
      <c r="B11" s="68">
        <v>47</v>
      </c>
      <c r="C11" s="33">
        <v>40</v>
      </c>
      <c r="D11" s="49">
        <f t="shared" si="0"/>
        <v>0.175</v>
      </c>
      <c r="E11" s="6">
        <v>28</v>
      </c>
      <c r="F11" s="6">
        <v>20</v>
      </c>
    </row>
    <row r="12" spans="1:6" ht="14.25">
      <c r="A12" s="5" t="s">
        <v>82</v>
      </c>
      <c r="B12" s="68">
        <v>111</v>
      </c>
      <c r="C12" s="33">
        <v>114</v>
      </c>
      <c r="D12" s="49">
        <f t="shared" si="0"/>
        <v>-0.02631578947368421</v>
      </c>
      <c r="E12" s="6">
        <v>63</v>
      </c>
      <c r="F12" s="6">
        <v>75</v>
      </c>
    </row>
    <row r="13" spans="1:6" ht="14.25">
      <c r="A13" s="5" t="s">
        <v>83</v>
      </c>
      <c r="B13" s="68">
        <v>377</v>
      </c>
      <c r="C13" s="33">
        <v>380</v>
      </c>
      <c r="D13" s="49">
        <f t="shared" si="0"/>
        <v>-0.007894736842105263</v>
      </c>
      <c r="E13" s="6">
        <v>311</v>
      </c>
      <c r="F13" s="6">
        <v>266</v>
      </c>
    </row>
    <row r="14" spans="1:6" ht="14.25">
      <c r="A14" s="5" t="s">
        <v>84</v>
      </c>
      <c r="B14" s="68">
        <v>153</v>
      </c>
      <c r="C14" s="33">
        <v>152</v>
      </c>
      <c r="D14" s="49">
        <f t="shared" si="0"/>
        <v>0.006578947368421052</v>
      </c>
      <c r="E14" s="6">
        <v>142</v>
      </c>
      <c r="F14" s="6">
        <v>93</v>
      </c>
    </row>
    <row r="15" spans="1:6" ht="14.25">
      <c r="A15" s="5" t="s">
        <v>85</v>
      </c>
      <c r="B15" s="68">
        <v>678</v>
      </c>
      <c r="C15" s="33">
        <v>589</v>
      </c>
      <c r="D15" s="49">
        <f t="shared" si="0"/>
        <v>0.15110356536502548</v>
      </c>
      <c r="E15" s="6">
        <v>604</v>
      </c>
      <c r="F15" s="6">
        <v>322</v>
      </c>
    </row>
    <row r="16" spans="1:6" ht="14.25">
      <c r="A16" s="5" t="s">
        <v>86</v>
      </c>
      <c r="B16" s="68">
        <v>200</v>
      </c>
      <c r="C16" s="33">
        <v>243</v>
      </c>
      <c r="D16" s="49">
        <f t="shared" si="0"/>
        <v>-0.17695473251028807</v>
      </c>
      <c r="E16" s="6">
        <v>201</v>
      </c>
      <c r="F16" s="6">
        <v>111</v>
      </c>
    </row>
    <row r="17" spans="1:6" ht="14.25">
      <c r="A17" s="5" t="s">
        <v>87</v>
      </c>
      <c r="B17" s="68">
        <v>755</v>
      </c>
      <c r="C17" s="33">
        <v>679</v>
      </c>
      <c r="D17" s="49">
        <f t="shared" si="0"/>
        <v>0.11192930780559647</v>
      </c>
      <c r="E17" s="6">
        <v>639</v>
      </c>
      <c r="F17" s="6">
        <v>428</v>
      </c>
    </row>
    <row r="18" spans="1:6" ht="14.25">
      <c r="A18" s="5" t="s">
        <v>88</v>
      </c>
      <c r="B18" s="68">
        <v>196</v>
      </c>
      <c r="C18" s="33">
        <v>185</v>
      </c>
      <c r="D18" s="49">
        <f t="shared" si="0"/>
        <v>0.05945945945945946</v>
      </c>
      <c r="E18" s="6">
        <v>175</v>
      </c>
      <c r="F18" s="6">
        <v>101</v>
      </c>
    </row>
    <row r="19" spans="1:6" ht="14.25">
      <c r="A19" s="5" t="s">
        <v>89</v>
      </c>
      <c r="B19" s="68">
        <v>307</v>
      </c>
      <c r="C19" s="33">
        <v>243</v>
      </c>
      <c r="D19" s="49">
        <f t="shared" si="0"/>
        <v>0.26337448559670784</v>
      </c>
      <c r="E19" s="6">
        <v>292</v>
      </c>
      <c r="F19" s="6">
        <v>159</v>
      </c>
    </row>
    <row r="20" spans="1:6" ht="14.25">
      <c r="A20" s="5" t="s">
        <v>90</v>
      </c>
      <c r="B20" s="68">
        <v>620</v>
      </c>
      <c r="C20" s="33">
        <v>448</v>
      </c>
      <c r="D20" s="49">
        <f t="shared" si="0"/>
        <v>0.38392857142857145</v>
      </c>
      <c r="E20" s="6">
        <v>427</v>
      </c>
      <c r="F20" s="6">
        <v>357</v>
      </c>
    </row>
    <row r="21" spans="1:6" ht="14.25">
      <c r="A21" s="5" t="s">
        <v>91</v>
      </c>
      <c r="B21" s="68">
        <v>371</v>
      </c>
      <c r="C21" s="33">
        <v>400</v>
      </c>
      <c r="D21" s="49">
        <f t="shared" si="0"/>
        <v>-0.0725</v>
      </c>
      <c r="E21" s="6">
        <v>372</v>
      </c>
      <c r="F21" s="6">
        <v>220</v>
      </c>
    </row>
    <row r="22" spans="1:6" ht="14.25">
      <c r="A22" s="5" t="s">
        <v>92</v>
      </c>
      <c r="B22" s="68">
        <v>566</v>
      </c>
      <c r="C22" s="33">
        <v>548</v>
      </c>
      <c r="D22" s="49">
        <f t="shared" si="0"/>
        <v>0.032846715328467155</v>
      </c>
      <c r="E22" s="6">
        <v>305</v>
      </c>
      <c r="F22" s="6">
        <v>254</v>
      </c>
    </row>
    <row r="23" spans="1:6" ht="14.25">
      <c r="A23" s="5" t="s">
        <v>93</v>
      </c>
      <c r="B23" s="68">
        <v>85</v>
      </c>
      <c r="C23" s="33">
        <v>68</v>
      </c>
      <c r="D23" s="49">
        <f t="shared" si="0"/>
        <v>0.25</v>
      </c>
      <c r="E23" s="6">
        <v>59</v>
      </c>
      <c r="F23" s="6">
        <v>56</v>
      </c>
    </row>
    <row r="24" spans="1:6" ht="14.25">
      <c r="A24" s="5" t="s">
        <v>94</v>
      </c>
      <c r="B24" s="68">
        <v>577</v>
      </c>
      <c r="C24" s="33">
        <v>593</v>
      </c>
      <c r="D24" s="49">
        <f t="shared" si="0"/>
        <v>-0.026981450252951095</v>
      </c>
      <c r="E24" s="6">
        <v>491</v>
      </c>
      <c r="F24" s="6">
        <v>334</v>
      </c>
    </row>
    <row r="25" spans="1:6" ht="14.25">
      <c r="A25" s="5" t="s">
        <v>95</v>
      </c>
      <c r="B25" s="68">
        <v>79</v>
      </c>
      <c r="C25" s="33">
        <v>52</v>
      </c>
      <c r="D25" s="49">
        <f t="shared" si="0"/>
        <v>0.5192307692307693</v>
      </c>
      <c r="E25" s="6">
        <v>71</v>
      </c>
      <c r="F25" s="6">
        <v>39</v>
      </c>
    </row>
    <row r="26" spans="1:6" ht="14.25">
      <c r="A26" s="5" t="s">
        <v>96</v>
      </c>
      <c r="B26" s="68">
        <v>578</v>
      </c>
      <c r="C26" s="33">
        <v>474</v>
      </c>
      <c r="D26" s="49">
        <f t="shared" si="0"/>
        <v>0.21940928270042195</v>
      </c>
      <c r="E26" s="6">
        <v>407</v>
      </c>
      <c r="F26" s="6">
        <v>326</v>
      </c>
    </row>
    <row r="27" spans="1:6" ht="14.25">
      <c r="A27" s="5" t="s">
        <v>97</v>
      </c>
      <c r="B27" s="68">
        <v>581</v>
      </c>
      <c r="C27" s="33">
        <v>536</v>
      </c>
      <c r="D27" s="49">
        <f t="shared" si="0"/>
        <v>0.08395522388059702</v>
      </c>
      <c r="E27" s="6">
        <v>439</v>
      </c>
      <c r="F27" s="6">
        <v>221</v>
      </c>
    </row>
    <row r="28" spans="1:6" ht="14.25">
      <c r="A28" s="5" t="s">
        <v>98</v>
      </c>
      <c r="B28" s="68">
        <v>694</v>
      </c>
      <c r="C28" s="33">
        <v>573</v>
      </c>
      <c r="D28" s="49">
        <f t="shared" si="0"/>
        <v>0.2111692844677138</v>
      </c>
      <c r="E28" s="6">
        <v>579</v>
      </c>
      <c r="F28" s="6">
        <v>372</v>
      </c>
    </row>
    <row r="29" spans="1:6" ht="14.25">
      <c r="A29" s="5" t="s">
        <v>99</v>
      </c>
      <c r="B29" s="68">
        <v>660</v>
      </c>
      <c r="C29" s="33">
        <v>499</v>
      </c>
      <c r="D29" s="49">
        <f t="shared" si="0"/>
        <v>0.3226452905811623</v>
      </c>
      <c r="E29" s="6">
        <v>396</v>
      </c>
      <c r="F29" s="6">
        <v>331</v>
      </c>
    </row>
    <row r="30" spans="1:6" ht="14.25">
      <c r="A30" s="5" t="s">
        <v>100</v>
      </c>
      <c r="B30" s="68">
        <v>275</v>
      </c>
      <c r="C30" s="33">
        <v>256</v>
      </c>
      <c r="D30" s="49">
        <f t="shared" si="0"/>
        <v>0.07421875</v>
      </c>
      <c r="E30" s="6">
        <v>247</v>
      </c>
      <c r="F30" s="6">
        <v>145</v>
      </c>
    </row>
    <row r="31" spans="1:6" ht="14.25">
      <c r="A31" s="5" t="s">
        <v>101</v>
      </c>
      <c r="B31" s="68">
        <v>190</v>
      </c>
      <c r="C31" s="33">
        <v>172</v>
      </c>
      <c r="D31" s="49">
        <f t="shared" si="0"/>
        <v>0.10465116279069768</v>
      </c>
      <c r="E31" s="6">
        <v>147</v>
      </c>
      <c r="F31" s="6">
        <v>98</v>
      </c>
    </row>
    <row r="32" spans="1:6" ht="14.25">
      <c r="A32" s="5" t="s">
        <v>102</v>
      </c>
      <c r="B32" s="68">
        <v>194</v>
      </c>
      <c r="C32" s="33">
        <v>244</v>
      </c>
      <c r="D32" s="49">
        <f t="shared" si="0"/>
        <v>-0.20491803278688525</v>
      </c>
      <c r="E32" s="6">
        <v>194</v>
      </c>
      <c r="F32" s="6">
        <v>78</v>
      </c>
    </row>
    <row r="33" spans="1:6" ht="14.25">
      <c r="A33" s="5" t="s">
        <v>103</v>
      </c>
      <c r="B33" s="68">
        <v>815</v>
      </c>
      <c r="C33" s="33">
        <v>607</v>
      </c>
      <c r="D33" s="49">
        <f t="shared" si="0"/>
        <v>0.342668863261944</v>
      </c>
      <c r="E33" s="6">
        <v>638</v>
      </c>
      <c r="F33" s="6">
        <v>446</v>
      </c>
    </row>
    <row r="34" spans="1:6" ht="14.25">
      <c r="A34" s="5" t="s">
        <v>104</v>
      </c>
      <c r="B34" s="68">
        <v>410</v>
      </c>
      <c r="C34" s="33">
        <v>425</v>
      </c>
      <c r="D34" s="49">
        <f t="shared" si="0"/>
        <v>-0.03529411764705882</v>
      </c>
      <c r="E34" s="6">
        <v>300</v>
      </c>
      <c r="F34" s="6">
        <v>156</v>
      </c>
    </row>
    <row r="35" spans="1:6" ht="14.25">
      <c r="A35" s="5" t="s">
        <v>105</v>
      </c>
      <c r="B35" s="68">
        <v>544</v>
      </c>
      <c r="C35" s="33">
        <v>351</v>
      </c>
      <c r="D35" s="49">
        <f t="shared" si="0"/>
        <v>0.5498575498575499</v>
      </c>
      <c r="E35" s="6">
        <v>352</v>
      </c>
      <c r="F35" s="6">
        <v>233</v>
      </c>
    </row>
    <row r="36" spans="1:6" ht="14.25">
      <c r="A36" s="5" t="s">
        <v>106</v>
      </c>
      <c r="B36" s="68">
        <v>305</v>
      </c>
      <c r="C36" s="33">
        <v>243</v>
      </c>
      <c r="D36" s="49">
        <f t="shared" si="0"/>
        <v>0.2551440329218107</v>
      </c>
      <c r="E36" s="6">
        <v>175</v>
      </c>
      <c r="F36" s="6">
        <v>151</v>
      </c>
    </row>
    <row r="37" spans="1:6" ht="15">
      <c r="A37" s="2" t="s">
        <v>6</v>
      </c>
      <c r="B37" s="4">
        <f>SUM(B5:B36)</f>
        <v>13239</v>
      </c>
      <c r="C37" s="4">
        <f>SUM(C5:C36)</f>
        <v>11394</v>
      </c>
      <c r="D37" s="69">
        <f t="shared" si="0"/>
        <v>0.16192733017377567</v>
      </c>
      <c r="E37" s="4">
        <f>SUM(E5:E36)</f>
        <v>10140</v>
      </c>
      <c r="F37" s="4">
        <f>SUM(F5:F36)</f>
        <v>6787</v>
      </c>
    </row>
    <row r="39" spans="1:2" ht="14.25">
      <c r="A39" s="8" t="s">
        <v>7</v>
      </c>
      <c r="B39" s="8"/>
    </row>
    <row r="41" spans="1:4" ht="14.25">
      <c r="A41" s="10" t="s">
        <v>154</v>
      </c>
      <c r="B41" s="10"/>
      <c r="C41" s="46"/>
      <c r="D41" s="46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B3" sqref="B3"/>
    </sheetView>
  </sheetViews>
  <sheetFormatPr defaultColWidth="47.140625" defaultRowHeight="15"/>
  <cols>
    <col min="1" max="1" width="13.140625" style="56" customWidth="1"/>
    <col min="2" max="2" width="19.7109375" style="67" customWidth="1"/>
    <col min="3" max="5" width="19.7109375" style="56" customWidth="1"/>
    <col min="6" max="6" width="19.7109375" style="56" bestFit="1" customWidth="1"/>
    <col min="7" max="7" width="10.57421875" style="56" bestFit="1" customWidth="1"/>
    <col min="8" max="8" width="19.7109375" style="56" customWidth="1"/>
    <col min="9" max="9" width="13.421875" style="56" customWidth="1"/>
    <col min="10" max="10" width="16.7109375" style="56" customWidth="1"/>
    <col min="11" max="11" width="14.28125" style="56" customWidth="1"/>
    <col min="12" max="16384" width="47.140625" style="56" customWidth="1"/>
  </cols>
  <sheetData>
    <row r="1" spans="1:18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>
      <c r="A2" s="55"/>
      <c r="B2" s="57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8" t="s">
        <v>20</v>
      </c>
      <c r="Q2" s="59">
        <v>2019</v>
      </c>
      <c r="R2" s="55"/>
    </row>
    <row r="3" spans="1:18" ht="15">
      <c r="A3" s="89"/>
      <c r="B3" s="90" t="s">
        <v>1</v>
      </c>
      <c r="C3" s="91"/>
      <c r="D3" s="91"/>
      <c r="E3" s="91"/>
      <c r="F3" s="91"/>
      <c r="G3" s="92"/>
      <c r="H3"/>
      <c r="I3"/>
      <c r="J3" s="55"/>
      <c r="K3" s="55"/>
      <c r="L3" s="55"/>
      <c r="M3" s="58" t="s">
        <v>10</v>
      </c>
      <c r="N3" s="60">
        <v>2019</v>
      </c>
      <c r="O3" s="55"/>
      <c r="P3" s="61" t="s">
        <v>107</v>
      </c>
      <c r="Q3" s="61">
        <v>309</v>
      </c>
      <c r="R3" s="55"/>
    </row>
    <row r="4" spans="1:18" ht="45">
      <c r="A4" s="89" t="s">
        <v>111</v>
      </c>
      <c r="B4" s="98" t="s">
        <v>5</v>
      </c>
      <c r="C4" s="93" t="s">
        <v>4</v>
      </c>
      <c r="D4" s="93" t="s">
        <v>38</v>
      </c>
      <c r="E4" s="93" t="s">
        <v>22</v>
      </c>
      <c r="F4" s="93" t="s">
        <v>3</v>
      </c>
      <c r="G4" s="99" t="s">
        <v>42</v>
      </c>
      <c r="H4"/>
      <c r="I4"/>
      <c r="J4" s="55"/>
      <c r="K4" s="55"/>
      <c r="L4" s="55"/>
      <c r="M4" s="61" t="s">
        <v>11</v>
      </c>
      <c r="N4" s="61">
        <v>0</v>
      </c>
      <c r="O4" s="55"/>
      <c r="P4" s="61" t="s">
        <v>108</v>
      </c>
      <c r="Q4" s="61">
        <v>645</v>
      </c>
      <c r="R4" s="55"/>
    </row>
    <row r="5" spans="1:18" ht="15">
      <c r="A5" s="89" t="s">
        <v>112</v>
      </c>
      <c r="B5" s="94">
        <v>1330</v>
      </c>
      <c r="C5" s="95">
        <v>6416</v>
      </c>
      <c r="D5" s="95">
        <v>1369</v>
      </c>
      <c r="E5" s="95">
        <v>0</v>
      </c>
      <c r="F5" s="95">
        <v>50997</v>
      </c>
      <c r="G5" s="100">
        <v>60112</v>
      </c>
      <c r="H5"/>
      <c r="I5"/>
      <c r="J5" s="55"/>
      <c r="K5" s="55"/>
      <c r="L5" s="55"/>
      <c r="M5" s="61" t="s">
        <v>115</v>
      </c>
      <c r="N5" s="61">
        <v>24</v>
      </c>
      <c r="O5" s="55"/>
      <c r="P5" s="61" t="s">
        <v>109</v>
      </c>
      <c r="Q5" s="61">
        <v>681</v>
      </c>
      <c r="R5" s="55"/>
    </row>
    <row r="6" spans="1:18" ht="15">
      <c r="A6" s="62" t="s">
        <v>113</v>
      </c>
      <c r="B6" s="96">
        <v>0</v>
      </c>
      <c r="C6" s="71">
        <v>10659</v>
      </c>
      <c r="D6" s="71">
        <v>786</v>
      </c>
      <c r="E6" s="71">
        <v>73</v>
      </c>
      <c r="F6" s="71">
        <v>21515</v>
      </c>
      <c r="G6" s="101">
        <v>33033</v>
      </c>
      <c r="H6"/>
      <c r="I6"/>
      <c r="J6" s="55"/>
      <c r="K6" s="55"/>
      <c r="L6" s="55"/>
      <c r="M6" s="61" t="s">
        <v>147</v>
      </c>
      <c r="N6" s="61">
        <v>0</v>
      </c>
      <c r="O6" s="55"/>
      <c r="P6" s="61" t="s">
        <v>78</v>
      </c>
      <c r="Q6" s="61">
        <v>415</v>
      </c>
      <c r="R6" s="55"/>
    </row>
    <row r="7" spans="1:18" ht="15">
      <c r="A7" s="62" t="s">
        <v>114</v>
      </c>
      <c r="B7" s="96">
        <v>0</v>
      </c>
      <c r="C7" s="71">
        <v>5043</v>
      </c>
      <c r="D7" s="71">
        <v>1179</v>
      </c>
      <c r="E7" s="71">
        <v>217</v>
      </c>
      <c r="F7" s="71">
        <v>18417</v>
      </c>
      <c r="G7" s="101">
        <v>24856</v>
      </c>
      <c r="H7"/>
      <c r="I7"/>
      <c r="J7" s="55"/>
      <c r="K7" s="55"/>
      <c r="L7" s="55"/>
      <c r="M7" s="61" t="s">
        <v>116</v>
      </c>
      <c r="N7" s="61">
        <v>0</v>
      </c>
      <c r="O7" s="55"/>
      <c r="P7" s="61" t="s">
        <v>79</v>
      </c>
      <c r="Q7" s="61">
        <v>463</v>
      </c>
      <c r="R7" s="55"/>
    </row>
    <row r="8" spans="1:18" ht="15">
      <c r="A8" s="97" t="s">
        <v>148</v>
      </c>
      <c r="B8" s="102">
        <v>0</v>
      </c>
      <c r="C8" s="103">
        <v>9982</v>
      </c>
      <c r="D8" s="103">
        <v>4290</v>
      </c>
      <c r="E8" s="103">
        <v>73</v>
      </c>
      <c r="F8" s="103">
        <v>15224</v>
      </c>
      <c r="G8" s="104">
        <v>29569</v>
      </c>
      <c r="H8"/>
      <c r="I8"/>
      <c r="J8" s="55"/>
      <c r="K8" s="55"/>
      <c r="L8" s="55"/>
      <c r="M8" s="63" t="s">
        <v>117</v>
      </c>
      <c r="N8" s="61">
        <v>2380</v>
      </c>
      <c r="O8" s="55"/>
      <c r="P8" s="61" t="s">
        <v>80</v>
      </c>
      <c r="Q8" s="61">
        <v>358</v>
      </c>
      <c r="R8" s="55"/>
    </row>
    <row r="9" spans="1:18" ht="15">
      <c r="A9"/>
      <c r="B9"/>
      <c r="C9"/>
      <c r="D9"/>
      <c r="E9"/>
      <c r="F9" s="55"/>
      <c r="G9" s="55"/>
      <c r="H9" s="55"/>
      <c r="I9" s="55"/>
      <c r="J9" s="55"/>
      <c r="K9" s="55"/>
      <c r="L9" s="55"/>
      <c r="M9" s="61" t="s">
        <v>118</v>
      </c>
      <c r="N9" s="61">
        <v>1</v>
      </c>
      <c r="O9" s="55"/>
      <c r="P9" s="61" t="s">
        <v>81</v>
      </c>
      <c r="Q9" s="61">
        <v>47</v>
      </c>
      <c r="R9" s="55"/>
    </row>
    <row r="10" spans="1:18" ht="15">
      <c r="A10"/>
      <c r="B10"/>
      <c r="C10"/>
      <c r="D10"/>
      <c r="E10"/>
      <c r="F10" s="55"/>
      <c r="G10" s="55"/>
      <c r="H10" s="55"/>
      <c r="I10" s="55"/>
      <c r="J10" s="55"/>
      <c r="K10" s="55"/>
      <c r="L10" s="55"/>
      <c r="M10" s="61" t="s">
        <v>119</v>
      </c>
      <c r="N10" s="61">
        <v>1125</v>
      </c>
      <c r="O10" s="55"/>
      <c r="P10" s="61" t="s">
        <v>82</v>
      </c>
      <c r="Q10" s="61">
        <v>111</v>
      </c>
      <c r="R10" s="55"/>
    </row>
    <row r="11" spans="1:18" ht="15">
      <c r="A11" s="58" t="s">
        <v>43</v>
      </c>
      <c r="B11" s="64">
        <v>2019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61" t="s">
        <v>120</v>
      </c>
      <c r="N11" s="61">
        <v>576</v>
      </c>
      <c r="O11" s="55"/>
      <c r="P11" s="61" t="s">
        <v>83</v>
      </c>
      <c r="Q11" s="61">
        <v>377</v>
      </c>
      <c r="R11" s="55"/>
    </row>
    <row r="12" spans="1:18" ht="15">
      <c r="A12" s="55" t="s">
        <v>27</v>
      </c>
      <c r="B12" s="55">
        <v>3233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3" t="s">
        <v>121</v>
      </c>
      <c r="N12" s="61">
        <v>67</v>
      </c>
      <c r="O12" s="55"/>
      <c r="P12" s="61" t="s">
        <v>84</v>
      </c>
      <c r="Q12" s="61">
        <v>153</v>
      </c>
      <c r="R12" s="55"/>
    </row>
    <row r="13" spans="1:18" ht="15">
      <c r="A13" s="55" t="s">
        <v>28</v>
      </c>
      <c r="B13" s="55">
        <v>2604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61" t="s">
        <v>122</v>
      </c>
      <c r="N13" s="61">
        <v>79</v>
      </c>
      <c r="O13" s="55"/>
      <c r="P13" s="61" t="s">
        <v>85</v>
      </c>
      <c r="Q13" s="61">
        <v>678</v>
      </c>
      <c r="R13" s="55"/>
    </row>
    <row r="14" spans="1:18" ht="15">
      <c r="A14" s="55" t="s">
        <v>153</v>
      </c>
      <c r="B14" s="55">
        <v>2030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61" t="s">
        <v>123</v>
      </c>
      <c r="N14" s="61">
        <v>1</v>
      </c>
      <c r="O14" s="55"/>
      <c r="P14" s="61" t="s">
        <v>86</v>
      </c>
      <c r="Q14" s="61">
        <v>200</v>
      </c>
      <c r="R14" s="55"/>
    </row>
    <row r="15" spans="1:18" ht="15">
      <c r="A15" s="55" t="s">
        <v>30</v>
      </c>
      <c r="B15" s="55">
        <v>1423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63" t="s">
        <v>124</v>
      </c>
      <c r="N15" s="61">
        <v>49</v>
      </c>
      <c r="O15" s="55"/>
      <c r="P15" s="61" t="s">
        <v>87</v>
      </c>
      <c r="Q15" s="61">
        <v>755</v>
      </c>
      <c r="R15" s="55"/>
    </row>
    <row r="16" spans="1:18" ht="15">
      <c r="A16" s="55" t="s">
        <v>32</v>
      </c>
      <c r="B16" s="55">
        <v>1268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63" t="s">
        <v>125</v>
      </c>
      <c r="N16" s="61">
        <v>995</v>
      </c>
      <c r="O16" s="55"/>
      <c r="P16" s="61" t="s">
        <v>88</v>
      </c>
      <c r="Q16" s="61">
        <v>196</v>
      </c>
      <c r="R16" s="55"/>
    </row>
    <row r="17" spans="1:18" ht="15">
      <c r="A17" s="55" t="s">
        <v>150</v>
      </c>
      <c r="B17" s="55">
        <v>1175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63" t="s">
        <v>126</v>
      </c>
      <c r="N17" s="61">
        <v>78</v>
      </c>
      <c r="O17" s="55"/>
      <c r="P17" s="61" t="s">
        <v>89</v>
      </c>
      <c r="Q17" s="61">
        <v>307</v>
      </c>
      <c r="R17" s="55"/>
    </row>
    <row r="18" spans="1:18" ht="15">
      <c r="A18" s="55" t="s">
        <v>29</v>
      </c>
      <c r="B18" s="55">
        <v>1146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61" t="s">
        <v>127</v>
      </c>
      <c r="N18" s="61">
        <v>327</v>
      </c>
      <c r="O18" s="55"/>
      <c r="P18" s="61" t="s">
        <v>90</v>
      </c>
      <c r="Q18" s="61">
        <v>620</v>
      </c>
      <c r="R18" s="55"/>
    </row>
    <row r="19" spans="1:18" ht="15">
      <c r="A19" s="55" t="s">
        <v>151</v>
      </c>
      <c r="B19" s="55">
        <v>770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61" t="s">
        <v>128</v>
      </c>
      <c r="N19" s="61">
        <v>85</v>
      </c>
      <c r="O19" s="55"/>
      <c r="P19" s="61" t="s">
        <v>91</v>
      </c>
      <c r="Q19" s="61">
        <v>371</v>
      </c>
      <c r="R19" s="55"/>
    </row>
    <row r="20" spans="1:18" ht="15">
      <c r="A20" s="55" t="s">
        <v>152</v>
      </c>
      <c r="B20" s="55">
        <v>752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61" t="s">
        <v>129</v>
      </c>
      <c r="N20" s="61">
        <v>21</v>
      </c>
      <c r="O20" s="55"/>
      <c r="P20" s="61" t="s">
        <v>92</v>
      </c>
      <c r="Q20" s="61">
        <v>566</v>
      </c>
      <c r="R20" s="55"/>
    </row>
    <row r="21" spans="1:18" ht="15">
      <c r="A21" s="55" t="s">
        <v>31</v>
      </c>
      <c r="B21" s="55">
        <v>739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61" t="s">
        <v>130</v>
      </c>
      <c r="N21" s="61">
        <v>341</v>
      </c>
      <c r="O21" s="55"/>
      <c r="P21" s="61" t="s">
        <v>93</v>
      </c>
      <c r="Q21" s="61">
        <v>85</v>
      </c>
      <c r="R21" s="55"/>
    </row>
    <row r="22" spans="1:18" ht="15">
      <c r="A22" s="65" t="s">
        <v>42</v>
      </c>
      <c r="B22" s="66">
        <f>GETPIVOTDATA("Soma de 2019",$A$3)</f>
        <v>29569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61" t="s">
        <v>131</v>
      </c>
      <c r="N22" s="61">
        <v>4</v>
      </c>
      <c r="O22" s="55"/>
      <c r="P22" s="61" t="s">
        <v>94</v>
      </c>
      <c r="Q22" s="61">
        <v>577</v>
      </c>
      <c r="R22" s="55"/>
    </row>
    <row r="23" spans="1:18" ht="15">
      <c r="A23" s="55"/>
      <c r="B23" s="5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61" t="s">
        <v>132</v>
      </c>
      <c r="N23" s="61">
        <v>698</v>
      </c>
      <c r="O23" s="55"/>
      <c r="P23" s="61" t="s">
        <v>95</v>
      </c>
      <c r="Q23" s="61">
        <v>79</v>
      </c>
      <c r="R23" s="55"/>
    </row>
    <row r="24" spans="1:18" ht="75">
      <c r="A24" s="55" t="str">
        <f>A12</f>
        <v>Árvore</v>
      </c>
      <c r="B24" s="70" t="str">
        <f>A13</f>
        <v>Buraco e pavimentação</v>
      </c>
      <c r="C24" s="70" t="str">
        <f>A14</f>
        <v>Qualidade de atendimento </v>
      </c>
      <c r="D24" s="70" t="str">
        <f>A15</f>
        <v>Poluição sonora - PSIU</v>
      </c>
      <c r="E24" s="70" t="str">
        <f>A16</f>
        <v>Veículos abandonados</v>
      </c>
      <c r="F24" s="70" t="str">
        <f>A17</f>
        <v>Bilhete único</v>
      </c>
      <c r="G24" s="70" t="str">
        <f>A18</f>
        <v>Drenagem de água de chuva</v>
      </c>
      <c r="H24" s="70" t="str">
        <f>A19</f>
        <v>Estabelecimentos comerciais, indústrias e serviços</v>
      </c>
      <c r="I24" s="70" t="str">
        <f>A20</f>
        <v>IPTU - Imposto Predial e Territorial Urbano</v>
      </c>
      <c r="J24" s="70" t="str">
        <f>A21</f>
        <v>Ponto viciado, entulho e caçamba de entulho</v>
      </c>
      <c r="K24" s="70" t="str">
        <f>A22</f>
        <v>Total Geral</v>
      </c>
      <c r="L24" s="55"/>
      <c r="M24" s="61" t="s">
        <v>133</v>
      </c>
      <c r="N24" s="61">
        <v>0</v>
      </c>
      <c r="O24" s="55"/>
      <c r="P24" s="61" t="s">
        <v>96</v>
      </c>
      <c r="Q24" s="61">
        <v>578</v>
      </c>
      <c r="R24" s="55"/>
    </row>
    <row r="25" spans="1:18" ht="15">
      <c r="A25" s="55">
        <f>B12</f>
        <v>3233</v>
      </c>
      <c r="B25" s="57">
        <f>B13</f>
        <v>2604</v>
      </c>
      <c r="C25" s="55">
        <f>B14</f>
        <v>2030</v>
      </c>
      <c r="D25" s="55">
        <f>B15</f>
        <v>1423</v>
      </c>
      <c r="E25" s="55">
        <f>B16</f>
        <v>1268</v>
      </c>
      <c r="F25" s="55">
        <f>B17</f>
        <v>1175</v>
      </c>
      <c r="G25" s="55">
        <f>B18</f>
        <v>1146</v>
      </c>
      <c r="H25" s="55">
        <f>B19</f>
        <v>770</v>
      </c>
      <c r="I25" s="55">
        <f>B20</f>
        <v>752</v>
      </c>
      <c r="J25" s="55">
        <f>B21</f>
        <v>739</v>
      </c>
      <c r="K25" s="55"/>
      <c r="L25" s="55"/>
      <c r="M25" s="61" t="s">
        <v>134</v>
      </c>
      <c r="N25" s="61">
        <v>221</v>
      </c>
      <c r="O25" s="55"/>
      <c r="P25" s="61" t="s">
        <v>97</v>
      </c>
      <c r="Q25" s="61">
        <v>581</v>
      </c>
      <c r="R25" s="55"/>
    </row>
    <row r="26" spans="1:18" ht="15">
      <c r="A26" s="55"/>
      <c r="B26" s="57"/>
      <c r="C26" s="55"/>
      <c r="D26" s="55"/>
      <c r="E26" s="55"/>
      <c r="F26" s="55"/>
      <c r="G26" s="55"/>
      <c r="H26" s="55"/>
      <c r="I26" s="55"/>
      <c r="J26" s="55"/>
      <c r="K26" s="55">
        <f>GETPIVOTDATA("Soma de 2019",$A$3)</f>
        <v>29569</v>
      </c>
      <c r="L26" s="55"/>
      <c r="M26" s="61" t="s">
        <v>135</v>
      </c>
      <c r="N26" s="61">
        <v>19</v>
      </c>
      <c r="O26" s="55"/>
      <c r="P26" s="61" t="s">
        <v>98</v>
      </c>
      <c r="Q26" s="61">
        <v>694</v>
      </c>
      <c r="R26" s="55"/>
    </row>
    <row r="27" spans="1:18" ht="15">
      <c r="A27" s="55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3" t="s">
        <v>136</v>
      </c>
      <c r="N27" s="61">
        <v>69</v>
      </c>
      <c r="O27" s="55"/>
      <c r="P27" s="61" t="s">
        <v>99</v>
      </c>
      <c r="Q27" s="61">
        <v>660</v>
      </c>
      <c r="R27" s="55"/>
    </row>
    <row r="28" spans="1:18" ht="15">
      <c r="A28" s="55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61" t="s">
        <v>137</v>
      </c>
      <c r="N28" s="61">
        <v>257</v>
      </c>
      <c r="O28" s="55"/>
      <c r="P28" s="61" t="s">
        <v>100</v>
      </c>
      <c r="Q28" s="61">
        <v>275</v>
      </c>
      <c r="R28" s="55"/>
    </row>
    <row r="29" spans="1:18" ht="15">
      <c r="A29" s="55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61" t="s">
        <v>138</v>
      </c>
      <c r="N29" s="61">
        <v>937</v>
      </c>
      <c r="O29" s="55"/>
      <c r="P29" s="61" t="s">
        <v>101</v>
      </c>
      <c r="Q29" s="61">
        <v>190</v>
      </c>
      <c r="R29" s="55"/>
    </row>
    <row r="30" spans="1:18" ht="15">
      <c r="A30" s="55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61" t="s">
        <v>139</v>
      </c>
      <c r="N30" s="61">
        <v>2912</v>
      </c>
      <c r="O30" s="55"/>
      <c r="P30" s="61" t="s">
        <v>102</v>
      </c>
      <c r="Q30" s="61">
        <v>194</v>
      </c>
      <c r="R30" s="55"/>
    </row>
    <row r="31" spans="1:18" ht="15">
      <c r="A31" s="55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61" t="s">
        <v>140</v>
      </c>
      <c r="N31" s="61">
        <v>17</v>
      </c>
      <c r="O31" s="55"/>
      <c r="P31" s="61" t="s">
        <v>103</v>
      </c>
      <c r="Q31" s="61">
        <v>815</v>
      </c>
      <c r="R31" s="55"/>
    </row>
    <row r="32" spans="1:18" ht="15">
      <c r="A32" s="55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61" t="s">
        <v>141</v>
      </c>
      <c r="N32" s="61">
        <v>97</v>
      </c>
      <c r="O32" s="55"/>
      <c r="P32" s="61" t="s">
        <v>104</v>
      </c>
      <c r="Q32" s="61">
        <v>410</v>
      </c>
      <c r="R32" s="55"/>
    </row>
    <row r="33" spans="1:18" ht="15">
      <c r="A33" s="55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61" t="s">
        <v>142</v>
      </c>
      <c r="N33" s="61">
        <v>178</v>
      </c>
      <c r="O33" s="55"/>
      <c r="P33" s="61" t="s">
        <v>105</v>
      </c>
      <c r="Q33" s="61">
        <v>544</v>
      </c>
      <c r="R33" s="55"/>
    </row>
    <row r="34" spans="1:18" ht="15">
      <c r="A34" s="55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61" t="s">
        <v>143</v>
      </c>
      <c r="N34" s="61">
        <v>38</v>
      </c>
      <c r="O34" s="55"/>
      <c r="P34" s="61" t="s">
        <v>106</v>
      </c>
      <c r="Q34" s="61">
        <v>305</v>
      </c>
      <c r="R34" s="55"/>
    </row>
    <row r="35" spans="1:18" ht="15">
      <c r="A35" s="55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61" t="s">
        <v>144</v>
      </c>
      <c r="N35" s="61">
        <v>1242</v>
      </c>
      <c r="O35" s="55"/>
      <c r="P35" s="55"/>
      <c r="Q35" s="55"/>
      <c r="R35" s="55"/>
    </row>
    <row r="36" spans="1:18" ht="15">
      <c r="A36" s="55"/>
      <c r="B36" s="5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61" t="s">
        <v>145</v>
      </c>
      <c r="N36" s="61">
        <v>2067</v>
      </c>
      <c r="O36" s="55"/>
      <c r="P36" s="55"/>
      <c r="Q36" s="55"/>
      <c r="R36" s="55"/>
    </row>
    <row r="37" spans="1:18" ht="15">
      <c r="A37" s="55"/>
      <c r="B37" s="5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61" t="s">
        <v>146</v>
      </c>
      <c r="N37" s="61">
        <v>37</v>
      </c>
      <c r="O37" s="55"/>
      <c r="P37" s="55"/>
      <c r="Q37" s="55"/>
      <c r="R37" s="55"/>
    </row>
    <row r="38" spans="1:18" ht="15">
      <c r="A38" s="55"/>
      <c r="B38" s="57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61" t="s">
        <v>48</v>
      </c>
      <c r="N38" s="61">
        <v>504</v>
      </c>
      <c r="O38" s="55"/>
      <c r="P38" s="55"/>
      <c r="Q38" s="55"/>
      <c r="R38" s="55"/>
    </row>
    <row r="39" spans="1:18" ht="15">
      <c r="A39" s="55"/>
      <c r="B39" s="57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61" t="s">
        <v>75</v>
      </c>
      <c r="N39" s="61">
        <v>70</v>
      </c>
      <c r="O39" s="55"/>
      <c r="P39" s="55"/>
      <c r="Q39" s="55"/>
      <c r="R39" s="55"/>
    </row>
    <row r="40" spans="1:18" ht="15">
      <c r="A40" s="55"/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5">
      <c r="A41" s="55"/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5">
      <c r="A42" s="55"/>
      <c r="B42" s="5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5">
      <c r="A43" s="55"/>
      <c r="B43" s="5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5">
      <c r="A44" s="55"/>
      <c r="B44" s="5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5">
      <c r="A45" s="55"/>
      <c r="B45" s="5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5">
      <c r="A46" s="55"/>
      <c r="B46" s="5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Luciana Araujo Amorim dos Santos</cp:lastModifiedBy>
  <cp:lastPrinted>2018-01-16T17:47:37Z</cp:lastPrinted>
  <dcterms:created xsi:type="dcterms:W3CDTF">2015-01-18T20:40:06Z</dcterms:created>
  <dcterms:modified xsi:type="dcterms:W3CDTF">2020-02-03T14:02:14Z</dcterms:modified>
  <cp:category/>
  <cp:version/>
  <cp:contentType/>
  <cp:contentStatus/>
</cp:coreProperties>
</file>